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Owner\Desktop\かず\00米陸\【2026】\01 市　小学生\"/>
    </mc:Choice>
  </mc:AlternateContent>
  <xr:revisionPtr revIDLastSave="0" documentId="13_ncr:1_{1F14BE8D-B4A5-4951-8360-5C543C1B8D48}" xr6:coauthVersionLast="47" xr6:coauthVersionMax="47" xr10:uidLastSave="{00000000-0000-0000-0000-000000000000}"/>
  <workbookProtection workbookAlgorithmName="SHA-512" workbookHashValue="SLnrZF8Jv+xOH5pYrvrNrrjT9lTIVlBncNJYnpHx1XW2J5KqGTTscXHxjwkKDuvpKEVUxIB6TkMnCMz0rkpX1w==" workbookSaltValue="hysOqjPGkry2X0zQvZxSNQ==" workbookSpinCount="100000" lockStructure="1"/>
  <bookViews>
    <workbookView xWindow="20370" yWindow="-120" windowWidth="29040" windowHeight="15720" tabRatio="803" xr2:uid="{00000000-000D-0000-FFFF-FFFF00000000}"/>
  </bookViews>
  <sheets>
    <sheet name="申込書（個人種目）" sheetId="1" r:id="rId1"/>
    <sheet name="申込書（リレー種目）" sheetId="18" r:id="rId2"/>
    <sheet name="参加料納入書" sheetId="34" r:id="rId3"/>
    <sheet name="自由シート" sheetId="29" r:id="rId4"/>
    <sheet name="kyougisha転記用" sheetId="4" state="hidden" r:id="rId5"/>
    <sheet name="relay転記用" sheetId="27" state="hidden" r:id="rId6"/>
    <sheet name="競技者一覧" sheetId="32" state="hidden" r:id="rId7"/>
    <sheet name="リレー一覧" sheetId="33" state="hidden" r:id="rId8"/>
    <sheet name="(種目・作業用)" sheetId="2" state="hidden" r:id="rId9"/>
    <sheet name="(種目資料・作業用)" sheetId="6" state="hidden" r:id="rId10"/>
    <sheet name="(所属・作業用)" sheetId="3" state="hidden" r:id="rId11"/>
  </sheets>
  <externalReferences>
    <externalReference r:id="rId12"/>
  </externalReferences>
  <definedNames>
    <definedName name="_ken1">'申込書（個人種目）'!$AG$121:$AG$168</definedName>
    <definedName name="_ken2">'申込書（リレー種目）'!$AG$80:$AG$127</definedName>
    <definedName name="gakunen1" localSheetId="2">'[1]申込書（個人種目）'!$E$202:$E$212</definedName>
    <definedName name="gakunen1">'申込書（個人種目）'!$E$122:$E$139</definedName>
    <definedName name="gakunen2">'申込書（リレー種目）'!$M$81:$M$98</definedName>
    <definedName name="gender1" localSheetId="2">'[1]申込書（個人種目）'!$F$202:$F$203</definedName>
    <definedName name="gender1">'申込書（個人種目）'!$F$122:$F$123</definedName>
    <definedName name="_xlnm.Print_Area" localSheetId="2">参加料納入書!$A$1:$L$33</definedName>
    <definedName name="_xlnm.Print_Area" localSheetId="1">'申込書（リレー種目）'!$A$1:$N$39</definedName>
    <definedName name="_xlnm.Print_Area" localSheetId="0">'申込書（個人種目）'!$A$1:$N$80</definedName>
    <definedName name="shozoku" localSheetId="2">'[1]申込書（個人種目）'!$B$201:$B$550</definedName>
    <definedName name="shozoku">'申込書（個人種目）'!$C$122:$C$198</definedName>
    <definedName name="shubetsu1">'申込書（個人種目）'!$AB$121:$AB$125</definedName>
    <definedName name="shubetsu2" localSheetId="2">'申込書（個人種目）'!$R$122:$R$131</definedName>
    <definedName name="shubetsu2">'申込書（リレー種目）'!$AB$80:$AB$84</definedName>
    <definedName name="shumoku1">'申込書（個人種目）'!$G$122:$G$140</definedName>
    <definedName name="shumoku2" localSheetId="2">'申込書（個人種目）'!$G$122:$G$140</definedName>
    <definedName name="shumoku2">'申込書（リレー種目）'!$C$81:$C$81</definedName>
    <definedName name="team2" localSheetId="2">'申込書（個人種目）'!$C$122:$C$170</definedName>
    <definedName name="team2">'申込書（リレー種目）'!$D$81:$D$85</definedName>
    <definedName name="女">'申込書（個人種目）'!$H$159:$H$167</definedName>
    <definedName name="男">'申込書（個人種目）'!$G$159:$G$167</definedName>
  </definedNames>
  <calcPr calcId="191029"/>
</workbook>
</file>

<file path=xl/calcChain.xml><?xml version="1.0" encoding="utf-8"?>
<calcChain xmlns="http://schemas.openxmlformats.org/spreadsheetml/2006/main">
  <c r="A41" i="1" l="1"/>
  <c r="E15" i="34"/>
  <c r="D24" i="34" s="1"/>
  <c r="J7" i="34"/>
  <c r="J5" i="34"/>
  <c r="J11" i="34" s="1"/>
  <c r="F26" i="34" s="1"/>
  <c r="R13" i="18" l="1"/>
  <c r="R14" i="18"/>
  <c r="R15" i="18"/>
  <c r="R16" i="18"/>
  <c r="R17" i="18"/>
  <c r="R18" i="18"/>
  <c r="R19" i="18"/>
  <c r="B64" i="4" s="1"/>
  <c r="R20" i="18"/>
  <c r="B65" i="4" s="1"/>
  <c r="R21" i="18"/>
  <c r="B66" i="4" s="1"/>
  <c r="R22" i="18"/>
  <c r="B67" i="4" s="1"/>
  <c r="R23" i="18"/>
  <c r="B68" i="4" s="1"/>
  <c r="R24" i="18"/>
  <c r="B69" i="4" s="1"/>
  <c r="R25" i="18"/>
  <c r="B70" i="4" s="1"/>
  <c r="R26" i="18"/>
  <c r="B71" i="4" s="1"/>
  <c r="R27" i="18"/>
  <c r="B72" i="4" s="1"/>
  <c r="R28" i="18"/>
  <c r="B73" i="4" s="1"/>
  <c r="R29" i="18"/>
  <c r="B74" i="4" s="1"/>
  <c r="R30" i="18"/>
  <c r="B75" i="4" s="1"/>
  <c r="G39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I64" i="4" s="1"/>
  <c r="AD20" i="18"/>
  <c r="I65" i="4" s="1"/>
  <c r="AD21" i="18"/>
  <c r="I66" i="4" s="1"/>
  <c r="AD22" i="18"/>
  <c r="I67" i="4" s="1"/>
  <c r="AD23" i="18"/>
  <c r="I68" i="4" s="1"/>
  <c r="AD24" i="18"/>
  <c r="I69" i="4" s="1"/>
  <c r="AD25" i="18"/>
  <c r="I70" i="4" s="1"/>
  <c r="AD26" i="18"/>
  <c r="I71" i="4" s="1"/>
  <c r="AD27" i="18"/>
  <c r="I72" i="4" s="1"/>
  <c r="AD28" i="18"/>
  <c r="I73" i="4" s="1"/>
  <c r="AD29" i="18"/>
  <c r="I74" i="4" s="1"/>
  <c r="AD30" i="18"/>
  <c r="I75" i="4" s="1"/>
  <c r="AD7" i="18"/>
  <c r="Y4" i="1"/>
  <c r="C43" i="1"/>
  <c r="F80" i="1"/>
  <c r="L3" i="18" l="1"/>
  <c r="L4" i="18"/>
  <c r="O8" i="18" l="1"/>
  <c r="O9" i="18"/>
  <c r="O10" i="18"/>
  <c r="O11" i="18"/>
  <c r="O12" i="18"/>
  <c r="O13" i="18"/>
  <c r="O14" i="18"/>
  <c r="O15" i="18"/>
  <c r="O16" i="18"/>
  <c r="O17" i="18"/>
  <c r="O18" i="18"/>
  <c r="O7" i="18"/>
  <c r="C3" i="18" l="1"/>
  <c r="F39" i="1"/>
  <c r="E14" i="34" l="1"/>
  <c r="D23" i="34" s="1"/>
  <c r="F79" i="1"/>
  <c r="Y4" i="18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28" i="4"/>
  <c r="J27" i="4"/>
  <c r="W13" i="18" l="1"/>
  <c r="W19" i="18"/>
  <c r="W25" i="18"/>
  <c r="W7" i="18"/>
  <c r="K31" i="18"/>
  <c r="C4" i="18" l="1"/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" i="1"/>
  <c r="S7" i="1"/>
  <c r="G38" i="18"/>
  <c r="L38" i="18"/>
  <c r="C37" i="18"/>
  <c r="AB4" i="18"/>
  <c r="AA4" i="18"/>
  <c r="F3" i="27" s="1"/>
  <c r="AC4" i="1"/>
  <c r="I59" i="4"/>
  <c r="I60" i="4"/>
  <c r="I61" i="4"/>
  <c r="I62" i="4"/>
  <c r="I63" i="4"/>
  <c r="I58" i="4"/>
  <c r="I53" i="4"/>
  <c r="I54" i="4"/>
  <c r="I55" i="4"/>
  <c r="I56" i="4"/>
  <c r="I57" i="4"/>
  <c r="I52" i="4"/>
  <c r="AD8" i="1"/>
  <c r="I3" i="4" s="1"/>
  <c r="AD9" i="1"/>
  <c r="I4" i="4" s="1"/>
  <c r="AD10" i="1"/>
  <c r="I5" i="4" s="1"/>
  <c r="AD11" i="1"/>
  <c r="I6" i="4" s="1"/>
  <c r="AD12" i="1"/>
  <c r="I7" i="4" s="1"/>
  <c r="AD13" i="1"/>
  <c r="I8" i="4" s="1"/>
  <c r="AD14" i="1"/>
  <c r="I9" i="4" s="1"/>
  <c r="AD15" i="1"/>
  <c r="I10" i="4" s="1"/>
  <c r="AD16" i="1"/>
  <c r="I11" i="4" s="1"/>
  <c r="AD17" i="1"/>
  <c r="I12" i="4" s="1"/>
  <c r="AD18" i="1"/>
  <c r="I13" i="4" s="1"/>
  <c r="AD19" i="1"/>
  <c r="I14" i="4" s="1"/>
  <c r="AD20" i="1"/>
  <c r="I15" i="4" s="1"/>
  <c r="AD21" i="1"/>
  <c r="I16" i="4" s="1"/>
  <c r="AD22" i="1"/>
  <c r="I17" i="4" s="1"/>
  <c r="AD23" i="1"/>
  <c r="I18" i="4" s="1"/>
  <c r="AD24" i="1"/>
  <c r="I19" i="4" s="1"/>
  <c r="AD25" i="1"/>
  <c r="I20" i="4" s="1"/>
  <c r="AD26" i="1"/>
  <c r="I21" i="4" s="1"/>
  <c r="AD27" i="1"/>
  <c r="I22" i="4" s="1"/>
  <c r="AD28" i="1"/>
  <c r="I23" i="4" s="1"/>
  <c r="AD29" i="1"/>
  <c r="I24" i="4" s="1"/>
  <c r="AD30" i="1"/>
  <c r="I25" i="4" s="1"/>
  <c r="AD31" i="1"/>
  <c r="I26" i="4" s="1"/>
  <c r="AD47" i="1"/>
  <c r="I27" i="4" s="1"/>
  <c r="AD48" i="1"/>
  <c r="I28" i="4" s="1"/>
  <c r="AD49" i="1"/>
  <c r="I29" i="4" s="1"/>
  <c r="AD50" i="1"/>
  <c r="I30" i="4" s="1"/>
  <c r="AD51" i="1"/>
  <c r="I31" i="4" s="1"/>
  <c r="AD52" i="1"/>
  <c r="I32" i="4" s="1"/>
  <c r="AD53" i="1"/>
  <c r="I33" i="4" s="1"/>
  <c r="AD54" i="1"/>
  <c r="I34" i="4" s="1"/>
  <c r="AD55" i="1"/>
  <c r="I35" i="4" s="1"/>
  <c r="AD56" i="1"/>
  <c r="I36" i="4" s="1"/>
  <c r="AD57" i="1"/>
  <c r="I37" i="4" s="1"/>
  <c r="AD58" i="1"/>
  <c r="I38" i="4" s="1"/>
  <c r="AD59" i="1"/>
  <c r="I39" i="4" s="1"/>
  <c r="AD60" i="1"/>
  <c r="I40" i="4" s="1"/>
  <c r="AD61" i="1"/>
  <c r="I41" i="4" s="1"/>
  <c r="AD62" i="1"/>
  <c r="I42" i="4" s="1"/>
  <c r="AD63" i="1"/>
  <c r="I43" i="4" s="1"/>
  <c r="AD64" i="1"/>
  <c r="I44" i="4" s="1"/>
  <c r="AD65" i="1"/>
  <c r="I45" i="4" s="1"/>
  <c r="AD66" i="1"/>
  <c r="I46" i="4" s="1"/>
  <c r="AD67" i="1"/>
  <c r="I47" i="4" s="1"/>
  <c r="AD68" i="1"/>
  <c r="I48" i="4" s="1"/>
  <c r="AD69" i="1"/>
  <c r="I49" i="4" s="1"/>
  <c r="AD70" i="1"/>
  <c r="I50" i="4" s="1"/>
  <c r="AD71" i="1"/>
  <c r="I51" i="4" s="1"/>
  <c r="AD7" i="1"/>
  <c r="I2" i="4" s="1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30" i="18"/>
  <c r="AI8" i="18"/>
  <c r="AI9" i="18"/>
  <c r="AI10" i="18"/>
  <c r="AI11" i="18"/>
  <c r="AI12" i="18"/>
  <c r="AI7" i="18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7" i="1"/>
  <c r="S26" i="18"/>
  <c r="V26" i="18" s="1"/>
  <c r="X26" i="18" s="1"/>
  <c r="C71" i="4" s="1"/>
  <c r="S27" i="18"/>
  <c r="V27" i="18" s="1"/>
  <c r="X27" i="18" s="1"/>
  <c r="C72" i="4" s="1"/>
  <c r="S28" i="18"/>
  <c r="T28" i="18" s="1"/>
  <c r="S29" i="18"/>
  <c r="V29" i="18" s="1"/>
  <c r="X29" i="18" s="1"/>
  <c r="C74" i="4" s="1"/>
  <c r="S30" i="18"/>
  <c r="V30" i="18" s="1"/>
  <c r="X30" i="18" s="1"/>
  <c r="C75" i="4" s="1"/>
  <c r="S25" i="18"/>
  <c r="T25" i="18" s="1"/>
  <c r="S20" i="18"/>
  <c r="V20" i="18" s="1"/>
  <c r="X20" i="18" s="1"/>
  <c r="C65" i="4" s="1"/>
  <c r="S21" i="18"/>
  <c r="U21" i="18" s="1"/>
  <c r="S22" i="18"/>
  <c r="T22" i="18" s="1"/>
  <c r="S23" i="18"/>
  <c r="V23" i="18" s="1"/>
  <c r="X23" i="18" s="1"/>
  <c r="C68" i="4" s="1"/>
  <c r="S24" i="18"/>
  <c r="V24" i="18" s="1"/>
  <c r="X24" i="18" s="1"/>
  <c r="C69" i="4" s="1"/>
  <c r="S19" i="18"/>
  <c r="S14" i="18"/>
  <c r="V14" i="18" s="1"/>
  <c r="X14" i="18" s="1"/>
  <c r="C59" i="4" s="1"/>
  <c r="S15" i="18"/>
  <c r="V15" i="18" s="1"/>
  <c r="X15" i="18" s="1"/>
  <c r="C60" i="4" s="1"/>
  <c r="S16" i="18"/>
  <c r="U16" i="18" s="1"/>
  <c r="S17" i="18"/>
  <c r="T17" i="18" s="1"/>
  <c r="S18" i="18"/>
  <c r="T18" i="18" s="1"/>
  <c r="S13" i="18"/>
  <c r="S8" i="18"/>
  <c r="U8" i="18" s="1"/>
  <c r="S9" i="18"/>
  <c r="T9" i="18" s="1"/>
  <c r="S10" i="18"/>
  <c r="V10" i="18" s="1"/>
  <c r="X10" i="18" s="1"/>
  <c r="C55" i="4" s="1"/>
  <c r="S11" i="18"/>
  <c r="V11" i="18" s="1"/>
  <c r="X11" i="18" s="1"/>
  <c r="C56" i="4" s="1"/>
  <c r="S12" i="18"/>
  <c r="U12" i="18" s="1"/>
  <c r="S7" i="18"/>
  <c r="I5" i="27"/>
  <c r="J5" i="27"/>
  <c r="L5" i="27"/>
  <c r="L4" i="27"/>
  <c r="M4" i="27"/>
  <c r="B59" i="4"/>
  <c r="B60" i="4"/>
  <c r="K3" i="27"/>
  <c r="L3" i="27"/>
  <c r="M3" i="27"/>
  <c r="B58" i="4"/>
  <c r="H79" i="1"/>
  <c r="Y30" i="18"/>
  <c r="Y29" i="18"/>
  <c r="Y28" i="18"/>
  <c r="AF28" i="18" s="1"/>
  <c r="Y27" i="18"/>
  <c r="D72" i="4" s="1"/>
  <c r="Y26" i="18"/>
  <c r="D71" i="4" s="1"/>
  <c r="Y25" i="18"/>
  <c r="AB25" i="18" s="1"/>
  <c r="G70" i="4" s="1"/>
  <c r="Y24" i="18"/>
  <c r="Y23" i="18"/>
  <c r="Y22" i="18"/>
  <c r="Y21" i="18"/>
  <c r="AC21" i="18" s="1"/>
  <c r="H66" i="4" s="1"/>
  <c r="Y20" i="18"/>
  <c r="AC20" i="18" s="1"/>
  <c r="H65" i="4" s="1"/>
  <c r="Y19" i="18"/>
  <c r="AA19" i="18" s="1"/>
  <c r="F64" i="4" s="1"/>
  <c r="Y18" i="18"/>
  <c r="AF18" i="18" s="1"/>
  <c r="Y17" i="18"/>
  <c r="AA17" i="18" s="1"/>
  <c r="F62" i="4" s="1"/>
  <c r="Y16" i="18"/>
  <c r="Y15" i="18"/>
  <c r="D60" i="4" s="1"/>
  <c r="Y14" i="18"/>
  <c r="AA14" i="18" s="1"/>
  <c r="F59" i="4" s="1"/>
  <c r="Y13" i="18"/>
  <c r="AA13" i="18" s="1"/>
  <c r="F58" i="4" s="1"/>
  <c r="Y12" i="18"/>
  <c r="AF12" i="18" s="1"/>
  <c r="Y11" i="18"/>
  <c r="AB11" i="18" s="1"/>
  <c r="G56" i="4" s="1"/>
  <c r="Y10" i="18"/>
  <c r="AA10" i="18" s="1"/>
  <c r="F55" i="4" s="1"/>
  <c r="Y9" i="18"/>
  <c r="AB9" i="18" s="1"/>
  <c r="G54" i="4" s="1"/>
  <c r="Y8" i="18"/>
  <c r="D53" i="4" s="1"/>
  <c r="Y7" i="18"/>
  <c r="AA7" i="18" s="1"/>
  <c r="F52" i="4" s="1"/>
  <c r="Y71" i="1"/>
  <c r="AC71" i="1" s="1"/>
  <c r="H51" i="4" s="1"/>
  <c r="S71" i="1"/>
  <c r="R71" i="1"/>
  <c r="B51" i="4" s="1"/>
  <c r="Y70" i="1"/>
  <c r="AA70" i="1" s="1"/>
  <c r="F50" i="4" s="1"/>
  <c r="S70" i="1"/>
  <c r="R70" i="1"/>
  <c r="B50" i="4" s="1"/>
  <c r="Y69" i="1"/>
  <c r="AA69" i="1" s="1"/>
  <c r="F49" i="4" s="1"/>
  <c r="S69" i="1"/>
  <c r="R69" i="1"/>
  <c r="B49" i="4" s="1"/>
  <c r="Y68" i="1"/>
  <c r="AC68" i="1" s="1"/>
  <c r="H48" i="4" s="1"/>
  <c r="S68" i="1"/>
  <c r="R68" i="1"/>
  <c r="B48" i="4" s="1"/>
  <c r="Y67" i="1"/>
  <c r="S67" i="1"/>
  <c r="R67" i="1"/>
  <c r="B47" i="4" s="1"/>
  <c r="Y66" i="1"/>
  <c r="AC66" i="1" s="1"/>
  <c r="H46" i="4" s="1"/>
  <c r="S66" i="1"/>
  <c r="R66" i="1"/>
  <c r="B46" i="4" s="1"/>
  <c r="Y65" i="1"/>
  <c r="S65" i="1"/>
  <c r="R65" i="1"/>
  <c r="B45" i="4" s="1"/>
  <c r="Y64" i="1"/>
  <c r="Z64" i="1" s="1"/>
  <c r="E44" i="4" s="1"/>
  <c r="S64" i="1"/>
  <c r="R64" i="1"/>
  <c r="B44" i="4" s="1"/>
  <c r="Y63" i="1"/>
  <c r="AC63" i="1" s="1"/>
  <c r="H43" i="4" s="1"/>
  <c r="S63" i="1"/>
  <c r="R63" i="1"/>
  <c r="B43" i="4" s="1"/>
  <c r="Y62" i="1"/>
  <c r="Z62" i="1" s="1"/>
  <c r="E42" i="4" s="1"/>
  <c r="S62" i="1"/>
  <c r="R62" i="1"/>
  <c r="B42" i="4" s="1"/>
  <c r="Y61" i="1"/>
  <c r="S61" i="1"/>
  <c r="R61" i="1"/>
  <c r="B41" i="4" s="1"/>
  <c r="Y60" i="1"/>
  <c r="AF60" i="1" s="1"/>
  <c r="S60" i="1"/>
  <c r="R60" i="1"/>
  <c r="B40" i="4" s="1"/>
  <c r="Y59" i="1"/>
  <c r="S59" i="1"/>
  <c r="R59" i="1"/>
  <c r="B39" i="4" s="1"/>
  <c r="Y58" i="1"/>
  <c r="Z58" i="1" s="1"/>
  <c r="E38" i="4" s="1"/>
  <c r="S58" i="1"/>
  <c r="R58" i="1"/>
  <c r="B38" i="4" s="1"/>
  <c r="Y57" i="1"/>
  <c r="Z57" i="1" s="1"/>
  <c r="E37" i="4" s="1"/>
  <c r="S57" i="1"/>
  <c r="R57" i="1"/>
  <c r="B37" i="4" s="1"/>
  <c r="Y56" i="1"/>
  <c r="AB56" i="1" s="1"/>
  <c r="G36" i="4" s="1"/>
  <c r="S56" i="1"/>
  <c r="R56" i="1"/>
  <c r="B36" i="4" s="1"/>
  <c r="Y55" i="1"/>
  <c r="D35" i="4" s="1"/>
  <c r="S55" i="1"/>
  <c r="R55" i="1"/>
  <c r="B35" i="4" s="1"/>
  <c r="Y54" i="1"/>
  <c r="AB54" i="1" s="1"/>
  <c r="G34" i="4" s="1"/>
  <c r="S54" i="1"/>
  <c r="R54" i="1"/>
  <c r="Y53" i="1"/>
  <c r="AA53" i="1" s="1"/>
  <c r="F33" i="4" s="1"/>
  <c r="S53" i="1"/>
  <c r="R53" i="1"/>
  <c r="B33" i="4" s="1"/>
  <c r="Y52" i="1"/>
  <c r="AC52" i="1" s="1"/>
  <c r="H32" i="4" s="1"/>
  <c r="S52" i="1"/>
  <c r="R52" i="1"/>
  <c r="B32" i="4" s="1"/>
  <c r="Y51" i="1"/>
  <c r="D31" i="4" s="1"/>
  <c r="S51" i="1"/>
  <c r="R51" i="1"/>
  <c r="B31" i="4" s="1"/>
  <c r="Y50" i="1"/>
  <c r="D30" i="4" s="1"/>
  <c r="S50" i="1"/>
  <c r="R50" i="1"/>
  <c r="B30" i="4" s="1"/>
  <c r="Y49" i="1"/>
  <c r="AA49" i="1" s="1"/>
  <c r="F29" i="4" s="1"/>
  <c r="S49" i="1"/>
  <c r="R49" i="1"/>
  <c r="B29" i="4" s="1"/>
  <c r="Y48" i="1"/>
  <c r="AA48" i="1" s="1"/>
  <c r="F28" i="4" s="1"/>
  <c r="S48" i="1"/>
  <c r="R48" i="1"/>
  <c r="B28" i="4" s="1"/>
  <c r="Y47" i="1"/>
  <c r="Z47" i="1" s="1"/>
  <c r="E27" i="4" s="1"/>
  <c r="S47" i="1"/>
  <c r="R47" i="1"/>
  <c r="B27" i="4" s="1"/>
  <c r="Y31" i="1"/>
  <c r="S31" i="1"/>
  <c r="R31" i="1"/>
  <c r="B26" i="4" s="1"/>
  <c r="Y30" i="1"/>
  <c r="AC30" i="1" s="1"/>
  <c r="H25" i="4" s="1"/>
  <c r="S30" i="1"/>
  <c r="R30" i="1"/>
  <c r="B25" i="4" s="1"/>
  <c r="Y29" i="1"/>
  <c r="AC29" i="1" s="1"/>
  <c r="H24" i="4" s="1"/>
  <c r="S29" i="1"/>
  <c r="R29" i="1"/>
  <c r="B24" i="4" s="1"/>
  <c r="Y28" i="1"/>
  <c r="AA28" i="1" s="1"/>
  <c r="F23" i="4" s="1"/>
  <c r="S28" i="1"/>
  <c r="R28" i="1"/>
  <c r="B23" i="4" s="1"/>
  <c r="Y27" i="1"/>
  <c r="Z27" i="1" s="1"/>
  <c r="E22" i="4" s="1"/>
  <c r="S27" i="1"/>
  <c r="R27" i="1"/>
  <c r="B22" i="4" s="1"/>
  <c r="Y26" i="1"/>
  <c r="AF26" i="1" s="1"/>
  <c r="S26" i="1"/>
  <c r="R26" i="1"/>
  <c r="Y25" i="1"/>
  <c r="Z25" i="1" s="1"/>
  <c r="E20" i="4" s="1"/>
  <c r="S25" i="1"/>
  <c r="R25" i="1"/>
  <c r="B20" i="4" s="1"/>
  <c r="Y24" i="1"/>
  <c r="D19" i="4" s="1"/>
  <c r="S24" i="1"/>
  <c r="R24" i="1"/>
  <c r="B19" i="4" s="1"/>
  <c r="Y23" i="1"/>
  <c r="AB23" i="1" s="1"/>
  <c r="G18" i="4" s="1"/>
  <c r="S23" i="1"/>
  <c r="R23" i="1"/>
  <c r="B18" i="4" s="1"/>
  <c r="Y22" i="1"/>
  <c r="AC22" i="1" s="1"/>
  <c r="H17" i="4" s="1"/>
  <c r="S22" i="1"/>
  <c r="R22" i="1"/>
  <c r="B17" i="4" s="1"/>
  <c r="Y21" i="1"/>
  <c r="D16" i="4" s="1"/>
  <c r="S21" i="1"/>
  <c r="R21" i="1"/>
  <c r="B16" i="4" s="1"/>
  <c r="Y20" i="1"/>
  <c r="AF20" i="1" s="1"/>
  <c r="S20" i="1"/>
  <c r="R20" i="1"/>
  <c r="B15" i="4" s="1"/>
  <c r="Y19" i="1"/>
  <c r="AB19" i="1" s="1"/>
  <c r="G14" i="4" s="1"/>
  <c r="S19" i="1"/>
  <c r="R19" i="1"/>
  <c r="B14" i="4" s="1"/>
  <c r="Y18" i="1"/>
  <c r="S18" i="1"/>
  <c r="R18" i="1"/>
  <c r="B13" i="4" s="1"/>
  <c r="Y17" i="1"/>
  <c r="AA17" i="1" s="1"/>
  <c r="F12" i="4" s="1"/>
  <c r="S17" i="1"/>
  <c r="R17" i="1"/>
  <c r="B12" i="4" s="1"/>
  <c r="Y16" i="1"/>
  <c r="AA16" i="1" s="1"/>
  <c r="F11" i="4" s="1"/>
  <c r="S16" i="1"/>
  <c r="R16" i="1"/>
  <c r="B11" i="4" s="1"/>
  <c r="Y15" i="1"/>
  <c r="AB15" i="1" s="1"/>
  <c r="G10" i="4" s="1"/>
  <c r="S15" i="1"/>
  <c r="R15" i="1"/>
  <c r="B10" i="4" s="1"/>
  <c r="Y14" i="1"/>
  <c r="AC14" i="1" s="1"/>
  <c r="H9" i="4" s="1"/>
  <c r="S14" i="1"/>
  <c r="R14" i="1"/>
  <c r="B9" i="4" s="1"/>
  <c r="Y13" i="1"/>
  <c r="Z13" i="1" s="1"/>
  <c r="E8" i="4" s="1"/>
  <c r="S13" i="1"/>
  <c r="R13" i="1"/>
  <c r="B8" i="4" s="1"/>
  <c r="Y12" i="1"/>
  <c r="D7" i="4" s="1"/>
  <c r="S12" i="1"/>
  <c r="R12" i="1"/>
  <c r="B7" i="4" s="1"/>
  <c r="Y11" i="1"/>
  <c r="S11" i="1"/>
  <c r="R11" i="1"/>
  <c r="B6" i="4" s="1"/>
  <c r="Y10" i="1"/>
  <c r="AC10" i="1" s="1"/>
  <c r="H5" i="4" s="1"/>
  <c r="S10" i="1"/>
  <c r="R10" i="1"/>
  <c r="B5" i="4" s="1"/>
  <c r="Y9" i="1"/>
  <c r="S9" i="1"/>
  <c r="R9" i="1"/>
  <c r="B4" i="4" s="1"/>
  <c r="Y8" i="1"/>
  <c r="D3" i="4" s="1"/>
  <c r="S8" i="1"/>
  <c r="R8" i="1"/>
  <c r="B3" i="4" s="1"/>
  <c r="D61" i="4"/>
  <c r="T30" i="18"/>
  <c r="V25" i="18"/>
  <c r="X25" i="18" s="1"/>
  <c r="C70" i="4" s="1"/>
  <c r="AA16" i="18"/>
  <c r="F61" i="4" s="1"/>
  <c r="H72" i="1"/>
  <c r="R7" i="1"/>
  <c r="B2" i="4" s="1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Y7" i="1"/>
  <c r="AF7" i="1" s="1"/>
  <c r="J44" i="1"/>
  <c r="J43" i="1"/>
  <c r="C44" i="1"/>
  <c r="AF56" i="1"/>
  <c r="AB16" i="18"/>
  <c r="G61" i="4" s="1"/>
  <c r="C78" i="1"/>
  <c r="AF16" i="18"/>
  <c r="D63" i="4"/>
  <c r="AB26" i="18"/>
  <c r="G71" i="4" s="1"/>
  <c r="AF22" i="18"/>
  <c r="AF26" i="18"/>
  <c r="AB18" i="18"/>
  <c r="G63" i="4" s="1"/>
  <c r="AB70" i="1"/>
  <c r="G50" i="4" s="1"/>
  <c r="D23" i="4"/>
  <c r="AC25" i="18"/>
  <c r="H70" i="4" s="1"/>
  <c r="AB55" i="1"/>
  <c r="G35" i="4" s="1"/>
  <c r="D41" i="4"/>
  <c r="Z51" i="1"/>
  <c r="E31" i="4" s="1"/>
  <c r="AB20" i="1"/>
  <c r="G15" i="4" s="1"/>
  <c r="Z31" i="1"/>
  <c r="E26" i="4" s="1"/>
  <c r="AC69" i="1"/>
  <c r="H49" i="4" s="1"/>
  <c r="AC70" i="1"/>
  <c r="H50" i="4" s="1"/>
  <c r="AB71" i="1"/>
  <c r="G51" i="4" s="1"/>
  <c r="Z63" i="1"/>
  <c r="E43" i="4" s="1"/>
  <c r="AC51" i="1"/>
  <c r="H31" i="4" s="1"/>
  <c r="AB51" i="1"/>
  <c r="G31" i="4" s="1"/>
  <c r="AA51" i="1"/>
  <c r="F31" i="4" s="1"/>
  <c r="AF51" i="1"/>
  <c r="AA47" i="1"/>
  <c r="F27" i="4" s="1"/>
  <c r="U29" i="18"/>
  <c r="H5" i="27"/>
  <c r="AF31" i="1"/>
  <c r="AF22" i="1"/>
  <c r="AB59" i="1"/>
  <c r="G39" i="4" s="1"/>
  <c r="AC59" i="1"/>
  <c r="H39" i="4" s="1"/>
  <c r="Z59" i="1"/>
  <c r="E39" i="4" s="1"/>
  <c r="D44" i="4"/>
  <c r="D59" i="4"/>
  <c r="U25" i="18"/>
  <c r="G4" i="27"/>
  <c r="T20" i="18"/>
  <c r="G3" i="27"/>
  <c r="G5" i="27"/>
  <c r="B34" i="4"/>
  <c r="B21" i="4"/>
  <c r="G2" i="27"/>
  <c r="AB29" i="1" l="1"/>
  <c r="G24" i="4" s="1"/>
  <c r="D24" i="4"/>
  <c r="AC28" i="18"/>
  <c r="H73" i="4" s="1"/>
  <c r="Z52" i="1"/>
  <c r="E32" i="4" s="1"/>
  <c r="AB20" i="18"/>
  <c r="G65" i="4" s="1"/>
  <c r="T10" i="1"/>
  <c r="U10" i="1"/>
  <c r="V10" i="1"/>
  <c r="X10" i="1" s="1"/>
  <c r="C5" i="4" s="1"/>
  <c r="T18" i="1"/>
  <c r="U18" i="1"/>
  <c r="V18" i="1"/>
  <c r="X18" i="1" s="1"/>
  <c r="C13" i="4" s="1"/>
  <c r="T26" i="1"/>
  <c r="U26" i="1"/>
  <c r="V26" i="1"/>
  <c r="X26" i="1" s="1"/>
  <c r="C21" i="4" s="1"/>
  <c r="T49" i="1"/>
  <c r="V49" i="1"/>
  <c r="X49" i="1" s="1"/>
  <c r="C29" i="4" s="1"/>
  <c r="U49" i="1"/>
  <c r="T57" i="1"/>
  <c r="V57" i="1"/>
  <c r="X57" i="1" s="1"/>
  <c r="C37" i="4" s="1"/>
  <c r="U57" i="1"/>
  <c r="T65" i="1"/>
  <c r="V65" i="1"/>
  <c r="X65" i="1" s="1"/>
  <c r="C45" i="4" s="1"/>
  <c r="U65" i="1"/>
  <c r="U21" i="1"/>
  <c r="V21" i="1"/>
  <c r="X21" i="1" s="1"/>
  <c r="C16" i="4" s="1"/>
  <c r="T21" i="1"/>
  <c r="U24" i="1"/>
  <c r="V24" i="1"/>
  <c r="X24" i="1" s="1"/>
  <c r="C19" i="4" s="1"/>
  <c r="T24" i="1"/>
  <c r="AB68" i="1"/>
  <c r="G48" i="4" s="1"/>
  <c r="T11" i="1"/>
  <c r="V11" i="1"/>
  <c r="X11" i="1" s="1"/>
  <c r="C6" i="4" s="1"/>
  <c r="U11" i="1"/>
  <c r="T19" i="1"/>
  <c r="U19" i="1"/>
  <c r="V19" i="1"/>
  <c r="X19" i="1" s="1"/>
  <c r="C14" i="4" s="1"/>
  <c r="T27" i="1"/>
  <c r="U27" i="1"/>
  <c r="V27" i="1"/>
  <c r="X27" i="1" s="1"/>
  <c r="C22" i="4" s="1"/>
  <c r="V50" i="1"/>
  <c r="X50" i="1" s="1"/>
  <c r="C30" i="4" s="1"/>
  <c r="T50" i="1"/>
  <c r="U50" i="1"/>
  <c r="V58" i="1"/>
  <c r="X58" i="1" s="1"/>
  <c r="C38" i="4" s="1"/>
  <c r="T58" i="1"/>
  <c r="U58" i="1"/>
  <c r="V66" i="1"/>
  <c r="T66" i="1"/>
  <c r="U66" i="1"/>
  <c r="V47" i="1"/>
  <c r="X47" i="1" s="1"/>
  <c r="C27" i="4" s="1"/>
  <c r="U47" i="1"/>
  <c r="T47" i="1"/>
  <c r="Z29" i="1"/>
  <c r="E24" i="4" s="1"/>
  <c r="V14" i="1"/>
  <c r="T14" i="1"/>
  <c r="U14" i="1"/>
  <c r="T22" i="1"/>
  <c r="U22" i="1"/>
  <c r="V22" i="1"/>
  <c r="X22" i="1" s="1"/>
  <c r="C17" i="4" s="1"/>
  <c r="T30" i="1"/>
  <c r="U30" i="1"/>
  <c r="V30" i="1"/>
  <c r="U53" i="1"/>
  <c r="V53" i="1"/>
  <c r="X53" i="1" s="1"/>
  <c r="C33" i="4" s="1"/>
  <c r="T53" i="1"/>
  <c r="U61" i="1"/>
  <c r="V61" i="1"/>
  <c r="X61" i="1" s="1"/>
  <c r="C41" i="4" s="1"/>
  <c r="T61" i="1"/>
  <c r="U69" i="1"/>
  <c r="V69" i="1"/>
  <c r="T69" i="1"/>
  <c r="T17" i="1"/>
  <c r="U17" i="1"/>
  <c r="V17" i="1"/>
  <c r="X17" i="1" s="1"/>
  <c r="C12" i="4" s="1"/>
  <c r="T25" i="1"/>
  <c r="U25" i="1"/>
  <c r="V25" i="1"/>
  <c r="X25" i="1" s="1"/>
  <c r="C20" i="4" s="1"/>
  <c r="T48" i="1"/>
  <c r="U48" i="1"/>
  <c r="V48" i="1"/>
  <c r="X48" i="1" s="1"/>
  <c r="C28" i="4" s="1"/>
  <c r="T56" i="1"/>
  <c r="U56" i="1"/>
  <c r="V56" i="1"/>
  <c r="X56" i="1" s="1"/>
  <c r="C36" i="4" s="1"/>
  <c r="T64" i="1"/>
  <c r="U64" i="1"/>
  <c r="V64" i="1"/>
  <c r="U7" i="1"/>
  <c r="V7" i="1"/>
  <c r="X7" i="1" s="1"/>
  <c r="C2" i="4" s="1"/>
  <c r="T7" i="1"/>
  <c r="U29" i="1"/>
  <c r="V29" i="1"/>
  <c r="X29" i="1" s="1"/>
  <c r="C24" i="4" s="1"/>
  <c r="T29" i="1"/>
  <c r="U16" i="1"/>
  <c r="V16" i="1"/>
  <c r="T16" i="1"/>
  <c r="T55" i="1"/>
  <c r="U55" i="1"/>
  <c r="V55" i="1"/>
  <c r="X55" i="1" s="1"/>
  <c r="C35" i="4" s="1"/>
  <c r="T63" i="1"/>
  <c r="U63" i="1"/>
  <c r="V63" i="1"/>
  <c r="X63" i="1" s="1"/>
  <c r="C43" i="4" s="1"/>
  <c r="D32" i="4"/>
  <c r="AB52" i="1"/>
  <c r="G32" i="4" s="1"/>
  <c r="U12" i="1"/>
  <c r="V12" i="1"/>
  <c r="X12" i="1" s="1"/>
  <c r="C7" i="4" s="1"/>
  <c r="T12" i="1"/>
  <c r="T20" i="1"/>
  <c r="V20" i="1"/>
  <c r="X20" i="1" s="1"/>
  <c r="C15" i="4" s="1"/>
  <c r="U20" i="1"/>
  <c r="T28" i="1"/>
  <c r="V28" i="1"/>
  <c r="X28" i="1" s="1"/>
  <c r="C23" i="4" s="1"/>
  <c r="U28" i="1"/>
  <c r="T51" i="1"/>
  <c r="U51" i="1"/>
  <c r="V51" i="1"/>
  <c r="X51" i="1" s="1"/>
  <c r="C31" i="4" s="1"/>
  <c r="T59" i="1"/>
  <c r="U59" i="1"/>
  <c r="V59" i="1"/>
  <c r="T67" i="1"/>
  <c r="U67" i="1"/>
  <c r="V67" i="1"/>
  <c r="X67" i="1" s="1"/>
  <c r="C47" i="4" s="1"/>
  <c r="T13" i="1"/>
  <c r="U13" i="1"/>
  <c r="V13" i="1"/>
  <c r="X13" i="1" s="1"/>
  <c r="C8" i="4" s="1"/>
  <c r="U52" i="1"/>
  <c r="V52" i="1"/>
  <c r="T52" i="1"/>
  <c r="U60" i="1"/>
  <c r="V60" i="1"/>
  <c r="X60" i="1" s="1"/>
  <c r="C40" i="4" s="1"/>
  <c r="T60" i="1"/>
  <c r="U68" i="1"/>
  <c r="V68" i="1"/>
  <c r="X68" i="1" s="1"/>
  <c r="C48" i="4" s="1"/>
  <c r="T68" i="1"/>
  <c r="R11" i="18"/>
  <c r="B56" i="4" s="1"/>
  <c r="R12" i="18"/>
  <c r="B57" i="4" s="1"/>
  <c r="T8" i="1"/>
  <c r="U8" i="1"/>
  <c r="V8" i="1"/>
  <c r="X8" i="1" s="1"/>
  <c r="C3" i="4" s="1"/>
  <c r="T71" i="1"/>
  <c r="U71" i="1"/>
  <c r="V71" i="1"/>
  <c r="X71" i="1" s="1"/>
  <c r="C51" i="4" s="1"/>
  <c r="T21" i="18"/>
  <c r="V23" i="1"/>
  <c r="X23" i="1" s="1"/>
  <c r="C18" i="4" s="1"/>
  <c r="T23" i="1"/>
  <c r="U23" i="1"/>
  <c r="V31" i="1"/>
  <c r="X31" i="1" s="1"/>
  <c r="C26" i="4" s="1"/>
  <c r="T31" i="1"/>
  <c r="U31" i="1"/>
  <c r="T54" i="1"/>
  <c r="U54" i="1"/>
  <c r="V54" i="1"/>
  <c r="X54" i="1" s="1"/>
  <c r="C34" i="4" s="1"/>
  <c r="T62" i="1"/>
  <c r="U62" i="1"/>
  <c r="V62" i="1"/>
  <c r="X62" i="1" s="1"/>
  <c r="C42" i="4" s="1"/>
  <c r="T70" i="1"/>
  <c r="U70" i="1"/>
  <c r="V70" i="1"/>
  <c r="X70" i="1" s="1"/>
  <c r="C50" i="4" s="1"/>
  <c r="V15" i="1"/>
  <c r="X15" i="1" s="1"/>
  <c r="C10" i="4" s="1"/>
  <c r="T15" i="1"/>
  <c r="U15" i="1"/>
  <c r="U9" i="1"/>
  <c r="T9" i="1"/>
  <c r="V9" i="1"/>
  <c r="X9" i="1" s="1"/>
  <c r="C4" i="4" s="1"/>
  <c r="Z11" i="1"/>
  <c r="E6" i="4" s="1"/>
  <c r="AA15" i="1"/>
  <c r="F10" i="4" s="1"/>
  <c r="AC57" i="1"/>
  <c r="H37" i="4" s="1"/>
  <c r="AF70" i="1"/>
  <c r="Z23" i="1"/>
  <c r="E18" i="4" s="1"/>
  <c r="AA62" i="1"/>
  <c r="F42" i="4" s="1"/>
  <c r="AB57" i="1"/>
  <c r="G37" i="4" s="1"/>
  <c r="D42" i="4"/>
  <c r="D50" i="4"/>
  <c r="AF62" i="1"/>
  <c r="D34" i="4"/>
  <c r="T23" i="18"/>
  <c r="AA27" i="18"/>
  <c r="F72" i="4" s="1"/>
  <c r="Z70" i="1"/>
  <c r="E50" i="4" s="1"/>
  <c r="AF23" i="1"/>
  <c r="AF15" i="1"/>
  <c r="D18" i="4"/>
  <c r="D57" i="4"/>
  <c r="AA54" i="1"/>
  <c r="F34" i="4" s="1"/>
  <c r="AB62" i="1"/>
  <c r="G42" i="4" s="1"/>
  <c r="AF54" i="1"/>
  <c r="AF10" i="1"/>
  <c r="Z15" i="1"/>
  <c r="E10" i="4" s="1"/>
  <c r="AC62" i="1"/>
  <c r="H42" i="4" s="1"/>
  <c r="AC49" i="1"/>
  <c r="H29" i="4" s="1"/>
  <c r="AF52" i="1"/>
  <c r="AA60" i="1"/>
  <c r="F40" i="4" s="1"/>
  <c r="AA29" i="1"/>
  <c r="F24" i="4" s="1"/>
  <c r="AF21" i="1"/>
  <c r="D48" i="4"/>
  <c r="AB60" i="1"/>
  <c r="G40" i="4" s="1"/>
  <c r="AF29" i="1"/>
  <c r="AF16" i="1"/>
  <c r="AA52" i="1"/>
  <c r="F32" i="4" s="1"/>
  <c r="AA30" i="1"/>
  <c r="F25" i="4" s="1"/>
  <c r="AC54" i="1"/>
  <c r="H34" i="4" s="1"/>
  <c r="Z68" i="1"/>
  <c r="E48" i="4" s="1"/>
  <c r="AA68" i="1"/>
  <c r="F48" i="4" s="1"/>
  <c r="AC47" i="1"/>
  <c r="H27" i="4" s="1"/>
  <c r="AF68" i="1"/>
  <c r="D40" i="4"/>
  <c r="AB30" i="18"/>
  <c r="G75" i="4" s="1"/>
  <c r="D75" i="4"/>
  <c r="T29" i="18"/>
  <c r="D36" i="4"/>
  <c r="AA26" i="1"/>
  <c r="F21" i="4" s="1"/>
  <c r="AC23" i="18"/>
  <c r="H68" i="4" s="1"/>
  <c r="D68" i="4"/>
  <c r="Z22" i="18"/>
  <c r="E67" i="4" s="1"/>
  <c r="D67" i="4"/>
  <c r="AF55" i="1"/>
  <c r="AA55" i="1"/>
  <c r="F35" i="4" s="1"/>
  <c r="AF53" i="1"/>
  <c r="Z49" i="1"/>
  <c r="E29" i="4" s="1"/>
  <c r="AF30" i="1"/>
  <c r="Z56" i="1"/>
  <c r="E36" i="4" s="1"/>
  <c r="Z24" i="18"/>
  <c r="E69" i="4" s="1"/>
  <c r="D69" i="4"/>
  <c r="Z25" i="18"/>
  <c r="E70" i="4" s="1"/>
  <c r="D70" i="4"/>
  <c r="Z53" i="1"/>
  <c r="E33" i="4" s="1"/>
  <c r="AA71" i="1"/>
  <c r="F51" i="4" s="1"/>
  <c r="Z10" i="1"/>
  <c r="E5" i="4" s="1"/>
  <c r="Z55" i="1"/>
  <c r="E35" i="4" s="1"/>
  <c r="D29" i="4"/>
  <c r="Z54" i="1"/>
  <c r="E34" i="4" s="1"/>
  <c r="AB53" i="1"/>
  <c r="G33" i="4" s="1"/>
  <c r="Z71" i="1"/>
  <c r="E51" i="4" s="1"/>
  <c r="AC53" i="1"/>
  <c r="H33" i="4" s="1"/>
  <c r="Z19" i="18"/>
  <c r="E64" i="4" s="1"/>
  <c r="D64" i="4"/>
  <c r="D51" i="4"/>
  <c r="AA10" i="1"/>
  <c r="F5" i="4" s="1"/>
  <c r="AC55" i="1"/>
  <c r="H35" i="4" s="1"/>
  <c r="AF49" i="1"/>
  <c r="AB49" i="1"/>
  <c r="G29" i="4" s="1"/>
  <c r="AA20" i="18"/>
  <c r="F65" i="4" s="1"/>
  <c r="D65" i="4"/>
  <c r="Z28" i="18"/>
  <c r="E73" i="4" s="1"/>
  <c r="D73" i="4"/>
  <c r="D33" i="4"/>
  <c r="AF71" i="1"/>
  <c r="U20" i="18"/>
  <c r="AF25" i="18"/>
  <c r="AA21" i="18"/>
  <c r="F66" i="4" s="1"/>
  <c r="D66" i="4"/>
  <c r="Z29" i="18"/>
  <c r="E74" i="4" s="1"/>
  <c r="D74" i="4"/>
  <c r="AA12" i="18"/>
  <c r="F57" i="4" s="1"/>
  <c r="R9" i="18"/>
  <c r="B54" i="4" s="1"/>
  <c r="R7" i="18"/>
  <c r="H2" i="27" s="1"/>
  <c r="R8" i="18"/>
  <c r="B53" i="4" s="1"/>
  <c r="R10" i="18"/>
  <c r="K2" i="27" s="1"/>
  <c r="B4" i="27"/>
  <c r="AF13" i="18"/>
  <c r="B5" i="27"/>
  <c r="AB8" i="1"/>
  <c r="G3" i="4" s="1"/>
  <c r="Z12" i="18"/>
  <c r="E57" i="4" s="1"/>
  <c r="AF11" i="18"/>
  <c r="Z10" i="18"/>
  <c r="E55" i="4" s="1"/>
  <c r="AC7" i="1"/>
  <c r="H2" i="4" s="1"/>
  <c r="D5" i="27"/>
  <c r="C5" i="27"/>
  <c r="T7" i="18"/>
  <c r="U13" i="18"/>
  <c r="AF23" i="18"/>
  <c r="D27" i="4"/>
  <c r="Z19" i="1"/>
  <c r="E14" i="4" s="1"/>
  <c r="D46" i="4"/>
  <c r="D49" i="4"/>
  <c r="AC50" i="1"/>
  <c r="H30" i="4" s="1"/>
  <c r="U28" i="18"/>
  <c r="D38" i="4"/>
  <c r="Z69" i="1"/>
  <c r="E49" i="4" s="1"/>
  <c r="AB27" i="1"/>
  <c r="G22" i="4" s="1"/>
  <c r="AF29" i="18"/>
  <c r="AB21" i="18"/>
  <c r="G66" i="4" s="1"/>
  <c r="AC64" i="1"/>
  <c r="H44" i="4" s="1"/>
  <c r="AF19" i="1"/>
  <c r="AF47" i="1"/>
  <c r="AB69" i="1"/>
  <c r="G49" i="4" s="1"/>
  <c r="AB29" i="18"/>
  <c r="G74" i="4" s="1"/>
  <c r="AF27" i="1"/>
  <c r="AA58" i="1"/>
  <c r="F38" i="4" s="1"/>
  <c r="Z23" i="18"/>
  <c r="E68" i="4" s="1"/>
  <c r="AA64" i="1"/>
  <c r="F44" i="4" s="1"/>
  <c r="Z66" i="1"/>
  <c r="E46" i="4" s="1"/>
  <c r="AB50" i="1"/>
  <c r="G30" i="4" s="1"/>
  <c r="AC58" i="1"/>
  <c r="H38" i="4" s="1"/>
  <c r="AF21" i="18"/>
  <c r="AF11" i="1"/>
  <c r="Z50" i="1"/>
  <c r="E30" i="4" s="1"/>
  <c r="AA66" i="1"/>
  <c r="F46" i="4" s="1"/>
  <c r="AF69" i="1"/>
  <c r="AF64" i="1"/>
  <c r="AB58" i="1"/>
  <c r="G38" i="4" s="1"/>
  <c r="AB64" i="1"/>
  <c r="G44" i="4" s="1"/>
  <c r="D6" i="4"/>
  <c r="D12" i="4"/>
  <c r="AB47" i="1"/>
  <c r="G27" i="4" s="1"/>
  <c r="AF66" i="1"/>
  <c r="T26" i="18"/>
  <c r="AA27" i="1"/>
  <c r="F22" i="4" s="1"/>
  <c r="AA50" i="1"/>
  <c r="F30" i="4" s="1"/>
  <c r="AF50" i="1"/>
  <c r="AB66" i="1"/>
  <c r="G46" i="4" s="1"/>
  <c r="AC27" i="1"/>
  <c r="H22" i="4" s="1"/>
  <c r="AF58" i="1"/>
  <c r="AC24" i="1"/>
  <c r="H19" i="4" s="1"/>
  <c r="AC12" i="1"/>
  <c r="H7" i="4" s="1"/>
  <c r="AB16" i="1"/>
  <c r="G11" i="4" s="1"/>
  <c r="D11" i="4"/>
  <c r="AA25" i="1"/>
  <c r="F20" i="4" s="1"/>
  <c r="AB25" i="1"/>
  <c r="G20" i="4" s="1"/>
  <c r="AC20" i="1"/>
  <c r="H15" i="4" s="1"/>
  <c r="AC19" i="1"/>
  <c r="H14" i="4" s="1"/>
  <c r="AC17" i="1"/>
  <c r="H12" i="4" s="1"/>
  <c r="D52" i="4"/>
  <c r="Z8" i="18"/>
  <c r="E53" i="4" s="1"/>
  <c r="Z11" i="18"/>
  <c r="E56" i="4" s="1"/>
  <c r="AA15" i="18"/>
  <c r="F60" i="4" s="1"/>
  <c r="AA11" i="18"/>
  <c r="F56" i="4" s="1"/>
  <c r="Z18" i="1"/>
  <c r="E13" i="4" s="1"/>
  <c r="Z24" i="1"/>
  <c r="E19" i="4" s="1"/>
  <c r="AF12" i="1"/>
  <c r="AA20" i="1"/>
  <c r="F15" i="4" s="1"/>
  <c r="AC23" i="1"/>
  <c r="H18" i="4" s="1"/>
  <c r="AB18" i="1"/>
  <c r="G13" i="4" s="1"/>
  <c r="AC18" i="1"/>
  <c r="H13" i="4" s="1"/>
  <c r="AC25" i="1"/>
  <c r="H20" i="4" s="1"/>
  <c r="AA23" i="1"/>
  <c r="F18" i="4" s="1"/>
  <c r="Z20" i="1"/>
  <c r="E15" i="4" s="1"/>
  <c r="AF25" i="1"/>
  <c r="AA14" i="1"/>
  <c r="F9" i="4" s="1"/>
  <c r="D20" i="4"/>
  <c r="Z13" i="18"/>
  <c r="E58" i="4" s="1"/>
  <c r="D56" i="4"/>
  <c r="AF15" i="18"/>
  <c r="AB13" i="18"/>
  <c r="G58" i="4" s="1"/>
  <c r="AB7" i="18"/>
  <c r="G52" i="4" s="1"/>
  <c r="AF7" i="18"/>
  <c r="AA9" i="18"/>
  <c r="F54" i="4" s="1"/>
  <c r="Z7" i="18"/>
  <c r="E52" i="4" s="1"/>
  <c r="Z16" i="18"/>
  <c r="E61" i="4" s="1"/>
  <c r="AF17" i="18"/>
  <c r="D62" i="4"/>
  <c r="AB17" i="18"/>
  <c r="G62" i="4" s="1"/>
  <c r="Z7" i="1"/>
  <c r="E2" i="4" s="1"/>
  <c r="D2" i="4"/>
  <c r="Z8" i="1"/>
  <c r="E3" i="4" s="1"/>
  <c r="AA19" i="1"/>
  <c r="F14" i="4" s="1"/>
  <c r="D15" i="4"/>
  <c r="D14" i="4"/>
  <c r="AB17" i="1"/>
  <c r="G12" i="4" s="1"/>
  <c r="Z17" i="1"/>
  <c r="E12" i="4" s="1"/>
  <c r="AF17" i="1"/>
  <c r="Z21" i="1"/>
  <c r="E16" i="4" s="1"/>
  <c r="AA24" i="1"/>
  <c r="F19" i="4" s="1"/>
  <c r="AB24" i="1"/>
  <c r="G19" i="4" s="1"/>
  <c r="AF24" i="1"/>
  <c r="D25" i="4"/>
  <c r="AB21" i="1"/>
  <c r="G16" i="4" s="1"/>
  <c r="AC21" i="1"/>
  <c r="H16" i="4" s="1"/>
  <c r="AA21" i="1"/>
  <c r="F16" i="4" s="1"/>
  <c r="AC28" i="1"/>
  <c r="H23" i="4" s="1"/>
  <c r="AF28" i="1"/>
  <c r="AA18" i="18"/>
  <c r="F63" i="4" s="1"/>
  <c r="Z18" i="18"/>
  <c r="E63" i="4" s="1"/>
  <c r="AB14" i="18"/>
  <c r="G59" i="4" s="1"/>
  <c r="Z14" i="18"/>
  <c r="E59" i="4" s="1"/>
  <c r="D58" i="4"/>
  <c r="AB12" i="18"/>
  <c r="G57" i="4" s="1"/>
  <c r="D55" i="4"/>
  <c r="AF10" i="18"/>
  <c r="Z9" i="18"/>
  <c r="E54" i="4" s="1"/>
  <c r="D54" i="4"/>
  <c r="AF9" i="18"/>
  <c r="AB8" i="18"/>
  <c r="G53" i="4" s="1"/>
  <c r="AA8" i="18"/>
  <c r="F53" i="4" s="1"/>
  <c r="Z16" i="1"/>
  <c r="E11" i="4" s="1"/>
  <c r="AC16" i="1"/>
  <c r="H11" i="4" s="1"/>
  <c r="AC15" i="1"/>
  <c r="H10" i="4" s="1"/>
  <c r="D10" i="4"/>
  <c r="Z12" i="1"/>
  <c r="E7" i="4" s="1"/>
  <c r="AA12" i="1"/>
  <c r="F7" i="4" s="1"/>
  <c r="AB12" i="1"/>
  <c r="G7" i="4" s="1"/>
  <c r="AB11" i="1"/>
  <c r="G6" i="4" s="1"/>
  <c r="AC11" i="1"/>
  <c r="H6" i="4" s="1"/>
  <c r="AA11" i="1"/>
  <c r="F6" i="4" s="1"/>
  <c r="AC8" i="1"/>
  <c r="H3" i="4" s="1"/>
  <c r="AF8" i="1"/>
  <c r="AA8" i="1"/>
  <c r="F3" i="4" s="1"/>
  <c r="AA7" i="1"/>
  <c r="F2" i="4" s="1"/>
  <c r="AB7" i="1"/>
  <c r="G2" i="4" s="1"/>
  <c r="B2" i="27"/>
  <c r="F4" i="27"/>
  <c r="F5" i="27"/>
  <c r="V13" i="18"/>
  <c r="X13" i="18" s="1"/>
  <c r="C58" i="4" s="1"/>
  <c r="H3" i="27"/>
  <c r="V9" i="18"/>
  <c r="X9" i="18" s="1"/>
  <c r="C54" i="4" s="1"/>
  <c r="T11" i="18"/>
  <c r="U9" i="18"/>
  <c r="U7" i="18"/>
  <c r="T15" i="18"/>
  <c r="U15" i="18"/>
  <c r="V7" i="18"/>
  <c r="X7" i="18" s="1"/>
  <c r="C52" i="4" s="1"/>
  <c r="U11" i="18"/>
  <c r="V17" i="18"/>
  <c r="X17" i="18" s="1"/>
  <c r="C62" i="4" s="1"/>
  <c r="J3" i="27"/>
  <c r="B62" i="4"/>
  <c r="V16" i="18"/>
  <c r="X16" i="18" s="1"/>
  <c r="C61" i="4" s="1"/>
  <c r="U14" i="18"/>
  <c r="T16" i="18"/>
  <c r="T14" i="18"/>
  <c r="T10" i="18"/>
  <c r="V8" i="18"/>
  <c r="X8" i="18" s="1"/>
  <c r="C53" i="4" s="1"/>
  <c r="AA25" i="18"/>
  <c r="F70" i="4" s="1"/>
  <c r="AA23" i="18"/>
  <c r="F68" i="4" s="1"/>
  <c r="U23" i="18"/>
  <c r="Z21" i="18"/>
  <c r="E66" i="4" s="1"/>
  <c r="AC19" i="18"/>
  <c r="H64" i="4" s="1"/>
  <c r="V19" i="18"/>
  <c r="X19" i="18" s="1"/>
  <c r="C64" i="4" s="1"/>
  <c r="AC29" i="18"/>
  <c r="H74" i="4" s="1"/>
  <c r="AB23" i="18"/>
  <c r="G68" i="4" s="1"/>
  <c r="AB19" i="18"/>
  <c r="G64" i="4" s="1"/>
  <c r="AF19" i="18"/>
  <c r="AF27" i="18"/>
  <c r="AA29" i="18"/>
  <c r="F74" i="4" s="1"/>
  <c r="U27" i="18"/>
  <c r="H4" i="27"/>
  <c r="J4" i="27"/>
  <c r="U26" i="18"/>
  <c r="AA28" i="18"/>
  <c r="F73" i="4" s="1"/>
  <c r="AA24" i="18"/>
  <c r="F69" i="4" s="1"/>
  <c r="Z26" i="18"/>
  <c r="E71" i="4" s="1"/>
  <c r="AA26" i="18"/>
  <c r="F71" i="4" s="1"/>
  <c r="Z30" i="18"/>
  <c r="E75" i="4" s="1"/>
  <c r="AF20" i="18"/>
  <c r="AF30" i="18"/>
  <c r="AC30" i="18"/>
  <c r="H75" i="4" s="1"/>
  <c r="U24" i="18"/>
  <c r="T24" i="18"/>
  <c r="U30" i="18"/>
  <c r="T13" i="18"/>
  <c r="B3" i="27"/>
  <c r="U17" i="18"/>
  <c r="L2" i="27"/>
  <c r="U10" i="18"/>
  <c r="T12" i="18"/>
  <c r="B63" i="4"/>
  <c r="I3" i="27"/>
  <c r="Z9" i="1"/>
  <c r="E4" i="4" s="1"/>
  <c r="AA9" i="1"/>
  <c r="F4" i="4" s="1"/>
  <c r="AB9" i="1"/>
  <c r="G4" i="4" s="1"/>
  <c r="AC9" i="1"/>
  <c r="H4" i="4" s="1"/>
  <c r="AA13" i="1"/>
  <c r="F8" i="4" s="1"/>
  <c r="AF13" i="1"/>
  <c r="AB13" i="1"/>
  <c r="G8" i="4" s="1"/>
  <c r="AB31" i="1"/>
  <c r="G26" i="4" s="1"/>
  <c r="AA31" i="1"/>
  <c r="F26" i="4" s="1"/>
  <c r="AC48" i="1"/>
  <c r="H28" i="4" s="1"/>
  <c r="AF48" i="1"/>
  <c r="AB48" i="1"/>
  <c r="G28" i="4" s="1"/>
  <c r="AA59" i="1"/>
  <c r="F39" i="4" s="1"/>
  <c r="AF59" i="1"/>
  <c r="AC61" i="1"/>
  <c r="H41" i="4" s="1"/>
  <c r="AF61" i="1"/>
  <c r="AA61" i="1"/>
  <c r="F41" i="4" s="1"/>
  <c r="Z61" i="1"/>
  <c r="E41" i="4" s="1"/>
  <c r="AB61" i="1"/>
  <c r="G41" i="4" s="1"/>
  <c r="AA63" i="1"/>
  <c r="F43" i="4" s="1"/>
  <c r="AF63" i="1"/>
  <c r="AB63" i="1"/>
  <c r="G43" i="4" s="1"/>
  <c r="AA65" i="1"/>
  <c r="F45" i="4" s="1"/>
  <c r="D45" i="4"/>
  <c r="AF65" i="1"/>
  <c r="AC65" i="1"/>
  <c r="H45" i="4" s="1"/>
  <c r="AB65" i="1"/>
  <c r="G45" i="4" s="1"/>
  <c r="AA67" i="1"/>
  <c r="F47" i="4" s="1"/>
  <c r="AF67" i="1"/>
  <c r="AB67" i="1"/>
  <c r="G47" i="4" s="1"/>
  <c r="I4" i="27"/>
  <c r="AC4" i="18"/>
  <c r="AC16" i="18" s="1"/>
  <c r="H61" i="4" s="1"/>
  <c r="B61" i="4"/>
  <c r="K4" i="27"/>
  <c r="D47" i="4"/>
  <c r="Z67" i="1"/>
  <c r="E47" i="4" s="1"/>
  <c r="D39" i="4"/>
  <c r="D17" i="4"/>
  <c r="Z22" i="1"/>
  <c r="E17" i="4" s="1"/>
  <c r="AC13" i="1"/>
  <c r="H8" i="4" s="1"/>
  <c r="AC31" i="1"/>
  <c r="H26" i="4" s="1"/>
  <c r="D8" i="4"/>
  <c r="AF57" i="1"/>
  <c r="Z48" i="1"/>
  <c r="E28" i="4" s="1"/>
  <c r="D13" i="4"/>
  <c r="AA18" i="1"/>
  <c r="F13" i="4" s="1"/>
  <c r="D37" i="4"/>
  <c r="AA57" i="1"/>
  <c r="F37" i="4" s="1"/>
  <c r="Z65" i="1"/>
  <c r="E45" i="4" s="1"/>
  <c r="AC67" i="1"/>
  <c r="H47" i="4" s="1"/>
  <c r="D26" i="4"/>
  <c r="AF9" i="1"/>
  <c r="D28" i="4"/>
  <c r="D4" i="4"/>
  <c r="AF18" i="1"/>
  <c r="AA22" i="1"/>
  <c r="F17" i="4" s="1"/>
  <c r="AB22" i="1"/>
  <c r="G17" i="4" s="1"/>
  <c r="D43" i="4"/>
  <c r="AB10" i="1"/>
  <c r="G5" i="4" s="1"/>
  <c r="D5" i="4"/>
  <c r="AF14" i="1"/>
  <c r="Z14" i="1"/>
  <c r="E9" i="4" s="1"/>
  <c r="AB14" i="1"/>
  <c r="G9" i="4" s="1"/>
  <c r="D9" i="4"/>
  <c r="Z26" i="1"/>
  <c r="E21" i="4" s="1"/>
  <c r="AB26" i="1"/>
  <c r="G21" i="4" s="1"/>
  <c r="D21" i="4"/>
  <c r="AC26" i="1"/>
  <c r="H21" i="4" s="1"/>
  <c r="Z28" i="1"/>
  <c r="E23" i="4" s="1"/>
  <c r="AB28" i="1"/>
  <c r="G23" i="4" s="1"/>
  <c r="Z30" i="1"/>
  <c r="E25" i="4" s="1"/>
  <c r="AB30" i="1"/>
  <c r="G25" i="4" s="1"/>
  <c r="AC56" i="1"/>
  <c r="H36" i="4" s="1"/>
  <c r="AA56" i="1"/>
  <c r="F36" i="4" s="1"/>
  <c r="Z60" i="1"/>
  <c r="E40" i="4" s="1"/>
  <c r="AC60" i="1"/>
  <c r="H40" i="4" s="1"/>
  <c r="M5" i="27"/>
  <c r="F2" i="27"/>
  <c r="U18" i="18"/>
  <c r="T8" i="18"/>
  <c r="V12" i="18"/>
  <c r="X12" i="18" s="1"/>
  <c r="C57" i="4" s="1"/>
  <c r="V21" i="18"/>
  <c r="X21" i="18" s="1"/>
  <c r="C66" i="4" s="1"/>
  <c r="V18" i="18"/>
  <c r="X18" i="18" s="1"/>
  <c r="C63" i="4" s="1"/>
  <c r="Z17" i="18"/>
  <c r="E62" i="4" s="1"/>
  <c r="AF14" i="18"/>
  <c r="AB10" i="18"/>
  <c r="G55" i="4" s="1"/>
  <c r="AF8" i="18"/>
  <c r="Z20" i="18"/>
  <c r="E65" i="4" s="1"/>
  <c r="AC22" i="18"/>
  <c r="H67" i="4" s="1"/>
  <c r="AC27" i="18"/>
  <c r="H72" i="4" s="1"/>
  <c r="AC26" i="18"/>
  <c r="H71" i="4" s="1"/>
  <c r="AC15" i="18"/>
  <c r="H60" i="4" s="1"/>
  <c r="K5" i="27"/>
  <c r="AB15" i="18"/>
  <c r="G60" i="4" s="1"/>
  <c r="U22" i="18"/>
  <c r="U19" i="18"/>
  <c r="V22" i="18"/>
  <c r="X22" i="18" s="1"/>
  <c r="C67" i="4" s="1"/>
  <c r="AB28" i="18"/>
  <c r="G73" i="4" s="1"/>
  <c r="AC24" i="18"/>
  <c r="H69" i="4" s="1"/>
  <c r="AF24" i="18"/>
  <c r="AB24" i="18"/>
  <c r="G69" i="4" s="1"/>
  <c r="Z15" i="18"/>
  <c r="E60" i="4" s="1"/>
  <c r="AA22" i="18"/>
  <c r="F67" i="4" s="1"/>
  <c r="AB22" i="18"/>
  <c r="G67" i="4" s="1"/>
  <c r="AA30" i="18"/>
  <c r="F75" i="4" s="1"/>
  <c r="T19" i="18"/>
  <c r="T27" i="18"/>
  <c r="V28" i="18"/>
  <c r="X28" i="18" s="1"/>
  <c r="C73" i="4" s="1"/>
  <c r="AB27" i="18"/>
  <c r="G72" i="4" s="1"/>
  <c r="Z27" i="18"/>
  <c r="E72" i="4" s="1"/>
  <c r="D22" i="4"/>
  <c r="X14" i="1"/>
  <c r="C9" i="4" s="1"/>
  <c r="X16" i="1"/>
  <c r="C11" i="4" s="1"/>
  <c r="X30" i="1"/>
  <c r="C25" i="4" s="1"/>
  <c r="X52" i="1"/>
  <c r="C32" i="4" s="1"/>
  <c r="X59" i="1"/>
  <c r="C39" i="4" s="1"/>
  <c r="X64" i="1"/>
  <c r="C44" i="4" s="1"/>
  <c r="X66" i="1"/>
  <c r="C46" i="4" s="1"/>
  <c r="X69" i="1"/>
  <c r="C49" i="4" s="1"/>
  <c r="M2" i="27" l="1"/>
  <c r="B52" i="4"/>
  <c r="B55" i="4"/>
  <c r="J2" i="27"/>
  <c r="I2" i="27"/>
  <c r="D4" i="27"/>
  <c r="C4" i="27"/>
  <c r="D2" i="27"/>
  <c r="C2" i="27"/>
  <c r="C3" i="27"/>
  <c r="D3" i="27"/>
  <c r="AC9" i="18"/>
  <c r="H54" i="4" s="1"/>
  <c r="AC13" i="18"/>
  <c r="H58" i="4" s="1"/>
  <c r="AC14" i="18"/>
  <c r="H59" i="4" s="1"/>
  <c r="AC18" i="18"/>
  <c r="H63" i="4" s="1"/>
  <c r="AC11" i="18"/>
  <c r="H56" i="4" s="1"/>
  <c r="AC8" i="18"/>
  <c r="H53" i="4" s="1"/>
  <c r="AC10" i="18"/>
  <c r="H55" i="4" s="1"/>
  <c r="AC12" i="18"/>
  <c r="H57" i="4" s="1"/>
  <c r="AC17" i="18"/>
  <c r="H62" i="4" s="1"/>
  <c r="E5" i="27"/>
  <c r="AC7" i="18"/>
  <c r="H52" i="4" s="1"/>
  <c r="E4" i="27"/>
  <c r="E2" i="27"/>
  <c r="E3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AB4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Athle32用データ作成者がリストから入力してください。
</t>
        </r>
      </text>
    </comment>
    <comment ref="G5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１種目につき１行を使用してください。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6" authorId="1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 xr:uid="{00000000-0006-0000-02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AA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Athle32用データ作成者が入力してください。
個人種目シートで選択すると自動で表示されます。</t>
        </r>
      </text>
    </comment>
    <comment ref="AB6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0" shapeId="0" xr:uid="{00000000-0006-0000-0300-000003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7F107D17-621C-4C0E-83D4-B5C2BE72CD14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<sst xmlns="http://schemas.openxmlformats.org/spreadsheetml/2006/main" count="1055" uniqueCount="618">
  <si>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</si>
  <si>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</si>
  <si>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</si>
  <si>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</si>
  <si>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</si>
  <si>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</si>
  <si>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</si>
  <si>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</si>
  <si>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</si>
  <si>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ﾌﾘｶﾞﾅ</t>
    <phoneticPr fontId="1"/>
  </si>
  <si>
    <t>漢字・ほか</t>
    <rPh sb="0" eb="2">
      <t>カンジ</t>
    </rPh>
    <phoneticPr fontId="1"/>
  </si>
  <si>
    <t>連絡用
e-mailアドレス</t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</si>
  <si>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</si>
  <si>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</si>
  <si>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DB</t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</si>
  <si>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</si>
  <si>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</si>
  <si>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</si>
  <si>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</si>
  <si>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</si>
  <si>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</si>
  <si>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</si>
  <si>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</si>
  <si>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</si>
  <si>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</si>
  <si>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</si>
  <si>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</si>
  <si>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</si>
  <si>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</si>
  <si>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</si>
  <si>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</si>
  <si>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種目(申込)</t>
    <rPh sb="0" eb="2">
      <t>シュモク</t>
    </rPh>
    <rPh sb="3" eb="5">
      <t>モウシコ</t>
    </rPh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</si>
  <si>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</si>
  <si>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</si>
  <si>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</si>
  <si>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</si>
  <si>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</si>
  <si>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</si>
  <si>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</si>
  <si>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</si>
  <si>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</si>
  <si>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</si>
  <si>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</si>
  <si>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</si>
  <si>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</si>
  <si>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</si>
  <si>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</si>
  <si>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</si>
  <si>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</si>
  <si>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</si>
  <si>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</si>
  <si>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</si>
  <si>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</si>
  <si>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</si>
  <si>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</si>
  <si>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</si>
  <si>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</si>
  <si>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</si>
  <si>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</si>
  <si>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</si>
  <si>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</si>
  <si>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</si>
  <si>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</si>
  <si>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</si>
  <si>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</si>
  <si>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</si>
  <si>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</si>
  <si>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</si>
  <si>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</si>
  <si>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</si>
  <si>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</si>
  <si>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</si>
  <si>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</si>
  <si>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</si>
  <si>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</si>
  <si>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</si>
  <si>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</si>
  <si>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</si>
  <si>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</si>
  <si>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</si>
  <si>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</si>
  <si>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</si>
  <si>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</si>
  <si>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</si>
  <si>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</si>
  <si>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</si>
  <si>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</si>
  <si>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</si>
  <si>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</si>
  <si>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</si>
  <si>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</si>
  <si>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</si>
  <si>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</si>
  <si>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</si>
  <si>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</si>
  <si>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</si>
  <si>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</si>
  <si>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</si>
  <si>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</si>
  <si>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</si>
  <si>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</si>
  <si>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</si>
  <si>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</si>
  <si>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</si>
  <si>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</si>
  <si>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</si>
  <si>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</si>
  <si>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</si>
  <si>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</si>
  <si>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</si>
  <si>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</si>
  <si>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</si>
  <si>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</si>
  <si>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</si>
  <si>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</si>
  <si>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</si>
  <si>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</si>
  <si>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</si>
  <si>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</si>
  <si>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</si>
  <si>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</si>
  <si>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</si>
  <si>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</si>
  <si>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</si>
  <si>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</si>
  <si>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</si>
  <si>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</si>
  <si>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</si>
  <si>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</si>
  <si>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</si>
  <si>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</si>
  <si>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</si>
  <si>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</si>
  <si>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</si>
  <si>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</si>
  <si>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</si>
  <si>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</si>
  <si>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</si>
  <si>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</si>
  <si>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</si>
  <si>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</si>
  <si>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</si>
  <si>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</si>
  <si>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</si>
  <si>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</si>
  <si>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</si>
  <si>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</si>
  <si>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</si>
  <si>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</si>
  <si>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</si>
  <si>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</si>
  <si>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</si>
  <si>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</si>
  <si>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</si>
  <si>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</si>
  <si>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</si>
  <si>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</si>
  <si>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</si>
  <si>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</si>
  <si>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</si>
  <si>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</si>
  <si>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</si>
  <si>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</si>
  <si>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</si>
  <si>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</si>
  <si>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</si>
  <si>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</si>
  <si>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</si>
  <si>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</si>
  <si>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</si>
  <si>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</si>
  <si>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</si>
  <si>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</si>
  <si>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</si>
  <si>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</si>
  <si>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</si>
  <si>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</si>
  <si>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</si>
  <si>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</si>
  <si>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</si>
  <si>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</si>
  <si>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</si>
  <si>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</si>
  <si>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</si>
  <si>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</si>
  <si>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</si>
  <si>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</si>
  <si>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</si>
  <si>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</si>
  <si>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</si>
  <si>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</si>
  <si>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</si>
  <si>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</si>
  <si>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</si>
  <si>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</si>
  <si>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</si>
  <si>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</si>
  <si>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</si>
  <si>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</si>
  <si>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</si>
  <si>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</si>
  <si>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</si>
  <si>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</si>
  <si>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</si>
  <si>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</si>
  <si>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</si>
  <si>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</si>
  <si>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</si>
  <si>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</si>
  <si>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</si>
  <si>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</si>
  <si>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</si>
  <si>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</si>
  <si>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</si>
  <si>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</si>
  <si>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</si>
  <si>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</si>
  <si>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</si>
  <si>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</si>
  <si>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</si>
  <si>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</si>
  <si>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</si>
  <si>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</si>
  <si>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</si>
  <si>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</si>
  <si>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</si>
  <si>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</si>
  <si>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</si>
  <si>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</si>
  <si>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</si>
  <si>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</si>
  <si>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</si>
  <si>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</si>
  <si>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</si>
  <si>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</si>
  <si>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</si>
  <si>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</si>
  <si>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</si>
  <si>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</si>
  <si>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</si>
  <si>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</si>
  <si>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</si>
  <si>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</si>
  <si>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</si>
  <si>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</si>
  <si>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</si>
  <si>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</si>
  <si>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</si>
  <si>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</si>
  <si>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</si>
  <si>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</si>
  <si>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</si>
  <si>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</si>
  <si>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</si>
  <si>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</si>
  <si>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</si>
  <si>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</si>
  <si>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</si>
  <si>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</si>
  <si>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</si>
  <si>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</si>
  <si>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</si>
  <si>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</si>
  <si>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</si>
  <si>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</si>
  <si>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</si>
  <si>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</si>
  <si>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</si>
  <si>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</si>
  <si>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</si>
  <si>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</si>
  <si>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</si>
  <si>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</si>
  <si>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</si>
  <si>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</si>
  <si>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</si>
  <si>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</si>
  <si>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</si>
  <si>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</si>
  <si>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</si>
  <si>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</si>
  <si>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</si>
  <si>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</si>
  <si>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</si>
  <si>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</si>
  <si>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</si>
  <si>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</si>
  <si>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</si>
  <si>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</si>
  <si>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</si>
  <si>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</si>
  <si>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</si>
  <si>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</si>
  <si>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</si>
  <si>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</si>
  <si>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</si>
  <si>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</si>
  <si>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</si>
  <si>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</si>
  <si>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</si>
  <si>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</si>
  <si>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</si>
  <si>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</si>
  <si>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</si>
  <si>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</si>
  <si>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</si>
  <si>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</si>
  <si>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</si>
  <si>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</si>
  <si>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</si>
  <si>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</si>
  <si>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</si>
  <si>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</si>
  <si>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</si>
  <si>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</si>
  <si>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</si>
  <si>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</si>
  <si>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</si>
  <si>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</si>
  <si>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</si>
  <si>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</si>
  <si>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</si>
  <si>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</si>
  <si>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</si>
  <si>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</si>
  <si>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</si>
  <si>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</si>
  <si>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</si>
  <si>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</si>
  <si>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</si>
  <si>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</si>
  <si>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</si>
  <si>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</si>
  <si>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</si>
  <si>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</si>
  <si>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</si>
  <si>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</si>
  <si>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</si>
  <si>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</si>
  <si>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</si>
  <si>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</si>
  <si>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</si>
  <si>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</si>
  <si>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</si>
  <si>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</si>
  <si>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</si>
  <si>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</si>
  <si>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</si>
  <si>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</si>
  <si>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</si>
  <si>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</si>
  <si>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</si>
  <si>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</si>
  <si>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</si>
  <si>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</si>
  <si>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</si>
  <si>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</si>
  <si>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</si>
  <si>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</si>
  <si>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</si>
  <si>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</si>
  <si>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</si>
  <si>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</si>
  <si>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</si>
  <si>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</si>
  <si>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</si>
  <si>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</si>
  <si>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</si>
  <si>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</si>
  <si>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</si>
  <si>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</si>
  <si>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</si>
  <si>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</si>
  <si>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</si>
  <si>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</si>
  <si>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種　目（個人種目）</t>
    <rPh sb="0" eb="1">
      <t>タネ</t>
    </rPh>
    <rPh sb="2" eb="3">
      <t>メ</t>
    </rPh>
    <rPh sb="4" eb="6">
      <t>コジン</t>
    </rPh>
    <rPh sb="6" eb="8">
      <t>シュモク</t>
    </rPh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</si>
  <si>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</si>
  <si>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</si>
  <si>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</si>
  <si>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種目code説明</t>
    <rPh sb="0" eb="2">
      <t>シュモク</t>
    </rPh>
    <rPh sb="6" eb="8">
      <t>セツメイ</t>
    </rPh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</si>
  <si>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</si>
  <si>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</si>
  <si>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</si>
  <si>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</si>
  <si>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</si>
  <si>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</si>
  <si>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</si>
  <si>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</si>
  <si>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</si>
  <si>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</si>
  <si>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</si>
  <si>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</si>
  <si>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</si>
  <si>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</si>
  <si>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</si>
  <si>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</si>
  <si>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</si>
  <si>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</si>
  <si>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北海道</t>
  </si>
  <si>
    <t>神奈川</t>
  </si>
  <si>
    <t>和歌山</t>
  </si>
  <si>
    <t>鹿児島</t>
  </si>
  <si>
    <t>01</t>
    <phoneticPr fontId="6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</si>
  <si>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</si>
  <si>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</si>
  <si>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</si>
  <si>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</si>
  <si>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</si>
  <si>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</si>
  <si>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</si>
  <si>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</si>
  <si>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</si>
  <si>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</si>
  <si>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</si>
  <si>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</si>
  <si>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</si>
  <si>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</si>
  <si>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</si>
  <si>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</si>
  <si>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</si>
  <si>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</si>
  <si>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</si>
  <si>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</si>
  <si>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</si>
  <si>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</si>
  <si>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</si>
  <si>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</si>
  <si>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</si>
  <si>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</si>
  <si>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</si>
  <si>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</si>
  <si>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</si>
  <si>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</si>
  <si>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</si>
  <si>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</si>
  <si>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</si>
  <si>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</si>
  <si>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</si>
  <si>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</si>
  <si>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</si>
  <si>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</si>
  <si>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</si>
  <si>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</si>
  <si>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</si>
  <si>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</si>
  <si>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</si>
  <si>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</si>
  <si>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</si>
  <si>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</si>
  <si>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1"/>
  </si>
  <si>
    <t>チーム名</t>
    <rPh sb="3" eb="4">
      <t>メイ</t>
    </rPh>
    <phoneticPr fontId="7"/>
  </si>
  <si>
    <t>メンバー</t>
    <phoneticPr fontId="7"/>
  </si>
  <si>
    <t>氏名(漢字・ほか)</t>
    <rPh sb="0" eb="2">
      <t>シメイ</t>
    </rPh>
    <rPh sb="3" eb="5">
      <t>カンジ</t>
    </rPh>
    <phoneticPr fontId="1"/>
  </si>
  <si>
    <t>氏名(ﾌﾘｶﾞﾅ)</t>
    <rPh sb="0" eb="2">
      <t>シメイ</t>
    </rPh>
    <phoneticPr fontId="1"/>
  </si>
  <si>
    <t>所属電話番号</t>
    <phoneticPr fontId="7"/>
  </si>
  <si>
    <t>問合先電話番号
(携帯電話等)</t>
    <rPh sb="9" eb="11">
      <t>ケイタイ</t>
    </rPh>
    <rPh sb="11" eb="13">
      <t>デンワ</t>
    </rPh>
    <rPh sb="13" eb="14">
      <t>トウ</t>
    </rPh>
    <phoneticPr fontId="7"/>
  </si>
  <si>
    <t>DB</t>
  </si>
  <si>
    <t>所属</t>
    <rPh sb="0" eb="2">
      <t>ショゾク</t>
    </rPh>
    <phoneticPr fontId="1"/>
  </si>
  <si>
    <t>所属</t>
    <rPh sb="0" eb="2">
      <t>ショゾク</t>
    </rPh>
    <phoneticPr fontId="7"/>
  </si>
  <si>
    <t>氏名加工</t>
    <rPh sb="0" eb="2">
      <t>シメイ</t>
    </rPh>
    <rPh sb="2" eb="4">
      <t>カコウ</t>
    </rPh>
    <phoneticPr fontId="1"/>
  </si>
  <si>
    <t>氏名加工</t>
    <rPh sb="0" eb="2">
      <t>シメイ</t>
    </rPh>
    <rPh sb="2" eb="4">
      <t>カコウ</t>
    </rPh>
    <phoneticPr fontId="7"/>
  </si>
  <si>
    <t>SX</t>
    <phoneticPr fontId="1"/>
  </si>
  <si>
    <t>SX</t>
    <phoneticPr fontId="7"/>
  </si>
  <si>
    <t>TM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</si>
  <si>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</si>
  <si>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</si>
  <si>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</si>
  <si>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</si>
  <si>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</si>
  <si>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</si>
  <si>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男</t>
    <rPh sb="0" eb="1">
      <t>オトコ</t>
    </rPh>
    <phoneticPr fontId="9"/>
  </si>
  <si>
    <t>女</t>
    <rPh sb="0" eb="1">
      <t>オンナ</t>
    </rPh>
    <phoneticPr fontId="9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</si>
  <si>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</si>
  <si>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</si>
  <si>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学校名</t>
    <rPh sb="0" eb="2">
      <t>ガッコウ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</si>
  <si>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</si>
  <si>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ﾖﾈｻﾞﾜｼﾘﾂｺｳｼﾞｮｳｼｮｳｶﾞｯｺｳ</t>
  </si>
  <si>
    <t>ﾖﾈｻﾞﾜｼﾘﾂﾄｳﾌﾞｼｮｳｶﾞｯｺｳ</t>
  </si>
  <si>
    <t>ﾖﾈｻﾞﾜｼﾘﾂｾｲﾌﾞｼｮｳｶﾞｯｺｳ</t>
  </si>
  <si>
    <t>ﾖﾈｻﾞﾜｼﾘﾂﾅﾝﾌﾞｼｮｳｶﾞｯｺｳ</t>
  </si>
  <si>
    <t>ﾖﾈｻﾞﾜｼﾘﾂﾎｸﾌﾞｼｮｳｶﾞｯｺｳ</t>
  </si>
  <si>
    <t>ﾖﾈｻﾞﾜｼﾘﾂｱﾀｺﾞｼｮｳｶﾞｯｺｳ</t>
  </si>
  <si>
    <t>ﾖﾈｻﾞﾜｼﾘﾂﾊﾞﾝｾｲｼｮｳｶﾞｯｺｳ</t>
  </si>
  <si>
    <t>ﾖﾈｻﾞﾜｼﾘﾂﾐﾅﾐﾊﾗｼｮｳｶﾞｯｺｳ</t>
  </si>
  <si>
    <t>ﾖﾈｻﾞﾜｼﾘﾂﾋﾛﾊﾀｼｮｳｶﾞｯｺｳ</t>
  </si>
  <si>
    <t>ﾖﾈｻﾞﾜｼﾘﾂﾛｸｺﾞｳｼｮｳｶﾞｯｺｳ</t>
  </si>
  <si>
    <t>ﾖﾈｻﾞﾜｼﾘﾂｼｵｲｼｮｳｶﾞｯｺｳ</t>
  </si>
  <si>
    <t>ﾖﾈｻﾞﾜｼﾘﾂｸﾎﾞﾀｼｮｳｶﾞｯｺｳ</t>
  </si>
  <si>
    <t>ﾖﾈｻﾞﾜｼﾘﾂｶﾐｺﾞｳｼｮｳｶﾞｯｺｳ</t>
  </si>
  <si>
    <t>ﾖﾈｻﾞﾜｼﾘﾂﾏﾂｶﾜｼｮｳｶﾞｯｺｳ</t>
  </si>
  <si>
    <t>女子　８００ｍ</t>
  </si>
  <si>
    <t>男子　１０００ｍ</t>
  </si>
  <si>
    <t>w 800m</t>
    <phoneticPr fontId="1"/>
  </si>
  <si>
    <t>m 1000m</t>
    <phoneticPr fontId="1"/>
  </si>
  <si>
    <t>00650</t>
    <phoneticPr fontId="1"/>
  </si>
  <si>
    <t>00750</t>
    <phoneticPr fontId="1"/>
  </si>
  <si>
    <t>参加記録</t>
    <rPh sb="0" eb="2">
      <t>サンカ</t>
    </rPh>
    <rPh sb="2" eb="4">
      <t>キロク</t>
    </rPh>
    <phoneticPr fontId="1"/>
  </si>
  <si>
    <t>m 400m</t>
    <phoneticPr fontId="1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</si>
  <si>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</si>
  <si>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</si>
  <si>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</si>
  <si>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</si>
  <si>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</si>
  <si>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男女混合　４×１００ｍ</t>
  </si>
  <si>
    <t>米沢興譲小</t>
  </si>
  <si>
    <t>米沢東部小</t>
  </si>
  <si>
    <t>米沢西部小</t>
  </si>
  <si>
    <t>米沢南部小</t>
  </si>
  <si>
    <t>米沢北部小</t>
  </si>
  <si>
    <t>米沢愛宕小</t>
  </si>
  <si>
    <t>米沢万世小</t>
  </si>
  <si>
    <t>米沢南原小</t>
  </si>
  <si>
    <t>米沢広幡小</t>
  </si>
  <si>
    <t>米沢六郷小</t>
  </si>
  <si>
    <t>米沢塩井小</t>
  </si>
  <si>
    <t>米沢窪田小</t>
  </si>
  <si>
    <t>米沢上郷小</t>
  </si>
  <si>
    <t>米沢松川小</t>
  </si>
  <si>
    <t>米沢JAM</t>
  </si>
  <si>
    <t>松川JAC</t>
  </si>
  <si>
    <t>塩井FAC</t>
  </si>
  <si>
    <t>ｼｵｲｴﾌｴｰｼｰ</t>
  </si>
  <si>
    <t>215</t>
    <phoneticPr fontId="1"/>
  </si>
  <si>
    <t>220</t>
    <phoneticPr fontId="1"/>
  </si>
  <si>
    <t>ｺﾝﾊﾞｲﾝﾄﾞ</t>
    <phoneticPr fontId="1"/>
  </si>
  <si>
    <t>ｺﾝﾊﾞｲﾝﾄﾞA</t>
    <phoneticPr fontId="1"/>
  </si>
  <si>
    <t>ｺﾝﾊﾞｲﾝﾄﾞB</t>
    <phoneticPr fontId="1"/>
  </si>
  <si>
    <t>コンバインドＡ</t>
    <phoneticPr fontId="1"/>
  </si>
  <si>
    <t>コンバインドＢ</t>
    <phoneticPr fontId="1"/>
  </si>
  <si>
    <t>男子　ｺﾝﾊﾞｲﾝﾄﾞA</t>
  </si>
  <si>
    <t>男子　ｺﾝﾊﾞｲﾝﾄﾞB</t>
  </si>
  <si>
    <t>女子　ｺﾝﾊﾞｲﾝﾄﾞA</t>
  </si>
  <si>
    <t>女子　ｺﾝﾊﾞｲﾝﾄﾞB</t>
  </si>
  <si>
    <t>m comA</t>
    <phoneticPr fontId="1"/>
  </si>
  <si>
    <t>w comA</t>
    <phoneticPr fontId="1"/>
  </si>
  <si>
    <t>m comB</t>
    <phoneticPr fontId="1"/>
  </si>
  <si>
    <t>w comB</t>
    <phoneticPr fontId="1"/>
  </si>
  <si>
    <t>21550</t>
    <phoneticPr fontId="1"/>
  </si>
  <si>
    <t>22050</t>
    <phoneticPr fontId="1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</si>
  <si>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</si>
  <si>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</si>
  <si>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</si>
  <si>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２０　　年　　月　　日</t>
    <rPh sb="4" eb="5">
      <t>ネン</t>
    </rPh>
    <rPh sb="7" eb="8">
      <t>ガツ</t>
    </rPh>
    <rPh sb="10" eb="11">
      <t>ニチ</t>
    </rPh>
    <phoneticPr fontId="1"/>
  </si>
  <si>
    <t>責任者：</t>
    <rPh sb="0" eb="3">
      <t>セキニンシャ</t>
    </rPh>
    <phoneticPr fontId="1"/>
  </si>
  <si>
    <t>所　属：</t>
    <rPh sb="0" eb="1">
      <t>ショ</t>
    </rPh>
    <rPh sb="2" eb="3">
      <t>ゾク</t>
    </rPh>
    <phoneticPr fontId="1"/>
  </si>
  <si>
    <t>印</t>
    <rPh sb="0" eb="1">
      <t>イン</t>
    </rPh>
    <phoneticPr fontId="1"/>
  </si>
  <si>
    <t>印</t>
    <rPh sb="0" eb="1">
      <t>イン</t>
    </rPh>
    <phoneticPr fontId="7"/>
  </si>
  <si>
    <t>60160</t>
    <phoneticPr fontId="1"/>
  </si>
  <si>
    <t>　　6=小学男女混合</t>
    <rPh sb="4" eb="6">
      <t>ショウガク</t>
    </rPh>
    <rPh sb="6" eb="10">
      <t>ダンジョコンゴウ</t>
    </rPh>
    <phoneticPr fontId="1"/>
  </si>
  <si>
    <t>参　加　料　納　入　書</t>
  </si>
  <si>
    <t>個人種目</t>
    <rPh sb="0" eb="2">
      <t>コジン</t>
    </rPh>
    <rPh sb="2" eb="4">
      <t>シュモク</t>
    </rPh>
    <phoneticPr fontId="1"/>
  </si>
  <si>
    <t>円</t>
  </si>
  <si>
    <t>×</t>
  </si>
  <si>
    <t>リレー種目</t>
    <rPh sb="3" eb="5">
      <t>シュモク</t>
    </rPh>
    <phoneticPr fontId="1"/>
  </si>
  <si>
    <t>合計</t>
  </si>
  <si>
    <t>を送金いたします。</t>
  </si>
  <si>
    <t>送金者</t>
  </si>
  <si>
    <t>所属名（学校名）</t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</si>
  <si>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</si>
  <si>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受取人</t>
  </si>
  <si>
    <t>参　加　料　受　領　書</t>
  </si>
  <si>
    <t>申込責任者名　　</t>
  </si>
  <si>
    <t>様</t>
  </si>
  <si>
    <t>金</t>
    <rPh sb="0" eb="1">
      <t>キン</t>
    </rPh>
    <phoneticPr fontId="1"/>
  </si>
  <si>
    <t>円也</t>
    <phoneticPr fontId="1"/>
  </si>
  <si>
    <t>印</t>
  </si>
  <si>
    <t>上記金額を受領いたしました。</t>
    <phoneticPr fontId="20"/>
  </si>
  <si>
    <t>人</t>
    <rPh sb="0" eb="1">
      <t>ヒト</t>
    </rPh>
    <phoneticPr fontId="20"/>
  </si>
  <si>
    <t>チーム</t>
    <phoneticPr fontId="20"/>
  </si>
  <si>
    <t>米沢市陸上競技協会　会長　白石　栄治</t>
    <rPh sb="0" eb="3">
      <t>ヨネザワシ</t>
    </rPh>
    <rPh sb="3" eb="5">
      <t>リクジョウ</t>
    </rPh>
    <rPh sb="5" eb="7">
      <t>キョウギ</t>
    </rPh>
    <rPh sb="7" eb="9">
      <t>キョウカイ</t>
    </rPh>
    <rPh sb="10" eb="12">
      <t>カイチョウ</t>
    </rPh>
    <rPh sb="13" eb="15">
      <t>シロイシ</t>
    </rPh>
    <rPh sb="16" eb="18">
      <t>エイジ</t>
    </rPh>
    <phoneticPr fontId="1"/>
  </si>
  <si>
    <t>w 80mH</t>
    <phoneticPr fontId="1"/>
  </si>
  <si>
    <t>m 80mH</t>
    <phoneticPr fontId="1"/>
  </si>
  <si>
    <t>６年　女子　１００ｍ</t>
  </si>
  <si>
    <t>w 100m 6</t>
    <phoneticPr fontId="1"/>
  </si>
  <si>
    <t>６年　男子　１００ｍ</t>
  </si>
  <si>
    <t>m 100m 6</t>
    <phoneticPr fontId="1"/>
  </si>
  <si>
    <t>５年　女子　１００ｍ</t>
  </si>
  <si>
    <t>w 100m 5</t>
    <phoneticPr fontId="1"/>
  </si>
  <si>
    <t>５年　男子　１００ｍ</t>
  </si>
  <si>
    <t>m 100m 5</t>
    <phoneticPr fontId="1"/>
  </si>
  <si>
    <t>女子　走高跳</t>
  </si>
  <si>
    <t>w HJ</t>
    <phoneticPr fontId="1"/>
  </si>
  <si>
    <t>07150</t>
    <phoneticPr fontId="1"/>
  </si>
  <si>
    <t>女子　走幅跳</t>
  </si>
  <si>
    <t>w LJ</t>
    <phoneticPr fontId="1"/>
  </si>
  <si>
    <t>07350</t>
    <phoneticPr fontId="1"/>
  </si>
  <si>
    <t>女子　ジャベリックボール投</t>
  </si>
  <si>
    <t>w JT</t>
    <phoneticPr fontId="1"/>
  </si>
  <si>
    <t>男子　走高跳</t>
  </si>
  <si>
    <t>m HJ</t>
    <phoneticPr fontId="1"/>
  </si>
  <si>
    <t>男子　走幅跳</t>
  </si>
  <si>
    <t>m LJ</t>
    <phoneticPr fontId="1"/>
  </si>
  <si>
    <t>男子　ジャベリックボール投</t>
  </si>
  <si>
    <t>m JT</t>
    <phoneticPr fontId="1"/>
  </si>
  <si>
    <t>00256</t>
    <phoneticPr fontId="1"/>
  </si>
  <si>
    <t>00257</t>
    <phoneticPr fontId="1"/>
  </si>
  <si>
    <t>米沢市小学生陸上競技大会申込書 参加申込書（個人種目）</t>
    <rPh sb="0" eb="3">
      <t>ヨネザワシ</t>
    </rPh>
    <rPh sb="3" eb="6">
      <t>ショウガクセイ</t>
    </rPh>
    <rPh sb="6" eb="8">
      <t>リクジョウ</t>
    </rPh>
    <rPh sb="8" eb="10">
      <t>キョウギ</t>
    </rPh>
    <rPh sb="10" eb="11">
      <t>ダイ</t>
    </rPh>
    <rPh sb="11" eb="12">
      <t>カイ</t>
    </rPh>
    <rPh sb="12" eb="15">
      <t>モウシコミショ</t>
    </rPh>
    <rPh sb="16" eb="18">
      <t>サンカ</t>
    </rPh>
    <rPh sb="18" eb="21">
      <t>モウシコミショ</t>
    </rPh>
    <rPh sb="22" eb="24">
      <t>コジン</t>
    </rPh>
    <rPh sb="24" eb="26">
      <t>シュモク</t>
    </rPh>
    <phoneticPr fontId="1"/>
  </si>
  <si>
    <t>米沢市小学生陸上競技大会 参加申込書（リレー種目）</t>
    <rPh sb="0" eb="3">
      <t>ヨネザワシ</t>
    </rPh>
    <rPh sb="3" eb="6">
      <t>ショウガクセイ</t>
    </rPh>
    <rPh sb="6" eb="8">
      <t>リクジョウ</t>
    </rPh>
    <rPh sb="8" eb="10">
      <t>キョウギ</t>
    </rPh>
    <rPh sb="10" eb="11">
      <t>ダイ</t>
    </rPh>
    <rPh sb="11" eb="12">
      <t>カイ</t>
    </rPh>
    <rPh sb="13" eb="15">
      <t>サンカ</t>
    </rPh>
    <rPh sb="15" eb="18">
      <t>モウシコミショ</t>
    </rPh>
    <rPh sb="22" eb="24">
      <t>シュモク</t>
    </rPh>
    <phoneticPr fontId="1"/>
  </si>
  <si>
    <t>ただし、米沢市小学生陸上競技大会の参加料として</t>
    <rPh sb="14" eb="15">
      <t>ダイ</t>
    </rPh>
    <rPh sb="17" eb="20">
      <t>サンカリョウ</t>
    </rPh>
    <phoneticPr fontId="1"/>
  </si>
  <si>
    <t>小学校</t>
  </si>
  <si>
    <t>２０　　年　　月　　日</t>
    <phoneticPr fontId="1"/>
  </si>
  <si>
    <t>万世体協</t>
    <rPh sb="0" eb="4">
      <t>バンセイタイキョウ</t>
    </rPh>
    <phoneticPr fontId="1"/>
  </si>
  <si>
    <t>ﾊﾞﾝｾｲﾀｲｷｮｳ</t>
    <phoneticPr fontId="1"/>
  </si>
  <si>
    <t>米沢ｼﾞｭﾆｱｸﾛｶﾝ</t>
  </si>
  <si>
    <t>米沢ﾀﾞｲﾋﾞﾝｸﾞｸﾗﾌﾞ</t>
  </si>
  <si>
    <t>ﾖﾈｻﾞﾜｼﾞｭﾆｱｸﾛｶﾝ</t>
  </si>
  <si>
    <t>ﾖﾈｻﾞﾜﾀﾞｲﾋﾞﾝｸﾞｸﾗﾌﾞ</t>
  </si>
  <si>
    <t>ﾖﾈｻﾞﾜｼﾞｬﾑ</t>
    <phoneticPr fontId="1"/>
  </si>
  <si>
    <t>ﾏﾂｶﾜｼﾞｬｯｸ</t>
    <phoneticPr fontId="1"/>
  </si>
  <si>
    <t>49450</t>
    <phoneticPr fontId="1"/>
  </si>
  <si>
    <t>男子　８０ｍＨ(0.7m／7m)</t>
    <phoneticPr fontId="1"/>
  </si>
  <si>
    <t>女子　８０ｍＨ(0.7m／7m)</t>
    <phoneticPr fontId="1"/>
  </si>
  <si>
    <t>42950</t>
    <phoneticPr fontId="1"/>
  </si>
  <si>
    <t>男子　８０ｍＨ(0.7m／7m)</t>
    <phoneticPr fontId="1"/>
  </si>
  <si>
    <t>女子　８０ｍＨ(0.7m／7m)</t>
    <phoneticPr fontId="1"/>
  </si>
  <si>
    <t>米沢市小学生陸上競技大会の参加料として</t>
    <rPh sb="0" eb="3">
      <t>ヨネザワシ</t>
    </rPh>
    <rPh sb="3" eb="6">
      <t>ショウガクセイ</t>
    </rPh>
    <rPh sb="6" eb="8">
      <t>リクジョウ</t>
    </rPh>
    <rPh sb="8" eb="10">
      <t>キョウギ</t>
    </rPh>
    <rPh sb="10" eb="11">
      <t>ダイ</t>
    </rPh>
    <rPh sb="11" eb="12">
      <t>カイ</t>
    </rPh>
    <phoneticPr fontId="1"/>
  </si>
  <si>
    <t>（1人700円）</t>
    <rPh sb="2" eb="3">
      <t>ヒト</t>
    </rPh>
    <rPh sb="6" eb="7">
      <t>エン</t>
    </rPh>
    <phoneticPr fontId="1"/>
  </si>
  <si>
    <t>（1チーム1,200円）</t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</si>
</sst>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56">
    <xf numFmtId="0" fontId="0" fillId="0" borderId="0" xfId="0">
      <alignment vertical="center"/>
    </xf>
    <xf numFmtId="0" fontId="11" fillId="0" borderId="0" xfId="1">
      <alignment vertical="center"/>
    </xf>
    <xf numFmtId="49" fontId="11" fillId="0" borderId="0" xfId="1" applyNumberForma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quotePrefix="1" applyFont="1" applyFill="1">
      <alignment vertical="center"/>
    </xf>
    <xf numFmtId="0" fontId="11" fillId="0" borderId="0" xfId="0" applyFont="1">
      <alignment vertical="center"/>
    </xf>
    <xf numFmtId="49" fontId="11" fillId="0" borderId="0" xfId="0" applyNumberFormat="1" applyFont="1">
      <alignment vertical="center"/>
    </xf>
    <xf numFmtId="0" fontId="11" fillId="2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quotePrefix="1" applyFont="1">
      <alignment vertical="center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49" fontId="12" fillId="2" borderId="0" xfId="0" quotePrefix="1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49" fontId="12" fillId="0" borderId="0" xfId="0" quotePrefix="1" applyNumberFormat="1" applyFont="1">
      <alignment vertical="center"/>
    </xf>
    <xf numFmtId="49" fontId="12" fillId="0" borderId="0" xfId="0" applyNumberFormat="1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1" fillId="0" borderId="0" xfId="0" applyFont="1" applyAlignment="1">
      <alignment vertical="center" shrinkToFit="1"/>
    </xf>
    <xf numFmtId="49" fontId="10" fillId="0" borderId="0" xfId="0" applyNumberFormat="1" applyFont="1">
      <alignment vertical="center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horizontal="right" vertical="center"/>
      <protection locked="0"/>
    </xf>
    <xf numFmtId="0" fontId="14" fillId="3" borderId="0" xfId="0" applyFont="1" applyFill="1" applyAlignment="1" applyProtection="1">
      <alignment horizontal="center" vertical="center" shrinkToFit="1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>
      <alignment vertical="center"/>
    </xf>
    <xf numFmtId="0" fontId="12" fillId="3" borderId="27" xfId="0" applyFont="1" applyFill="1" applyBorder="1">
      <alignment vertical="center"/>
    </xf>
    <xf numFmtId="0" fontId="13" fillId="3" borderId="27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 shrinkToFit="1"/>
    </xf>
    <xf numFmtId="0" fontId="13" fillId="3" borderId="28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wrapText="1" shrinkToFit="1"/>
    </xf>
    <xf numFmtId="0" fontId="14" fillId="3" borderId="27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right" vertical="center" shrinkToFit="1"/>
    </xf>
    <xf numFmtId="0" fontId="12" fillId="3" borderId="30" xfId="0" applyFont="1" applyFill="1" applyBorder="1">
      <alignment vertical="center"/>
    </xf>
    <xf numFmtId="0" fontId="12" fillId="3" borderId="31" xfId="0" applyFont="1" applyFill="1" applyBorder="1">
      <alignment vertical="center"/>
    </xf>
    <xf numFmtId="0" fontId="13" fillId="3" borderId="31" xfId="0" applyFont="1" applyFill="1" applyBorder="1" applyAlignment="1">
      <alignment horizontal="right" vertical="center"/>
    </xf>
    <xf numFmtId="0" fontId="14" fillId="3" borderId="31" xfId="0" applyFont="1" applyFill="1" applyBorder="1" applyAlignment="1">
      <alignment horizontal="center" vertical="center" shrinkToFit="1"/>
    </xf>
    <xf numFmtId="0" fontId="13" fillId="3" borderId="32" xfId="0" applyFont="1" applyFill="1" applyBorder="1" applyAlignment="1">
      <alignment horizontal="center"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0" fillId="0" borderId="11" xfId="0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176" fontId="12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2" fillId="3" borderId="14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2" fillId="3" borderId="16" xfId="0" applyFont="1" applyFill="1" applyBorder="1">
      <alignment vertical="center"/>
    </xf>
    <xf numFmtId="0" fontId="15" fillId="3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4" borderId="1" xfId="0" applyFont="1" applyFill="1" applyBorder="1" applyAlignment="1" applyProtection="1">
      <alignment horizontal="center" vertical="center" shrinkToFit="1"/>
      <protection locked="0"/>
    </xf>
    <xf numFmtId="0" fontId="12" fillId="4" borderId="2" xfId="0" applyFont="1" applyFill="1" applyBorder="1" applyAlignment="1" applyProtection="1">
      <alignment horizontal="center" vertical="center" shrinkToFit="1"/>
      <protection locked="0"/>
    </xf>
    <xf numFmtId="0" fontId="12" fillId="4" borderId="3" xfId="0" applyFont="1" applyFill="1" applyBorder="1" applyAlignment="1" applyProtection="1">
      <alignment horizontal="center" vertical="center" shrinkToFit="1"/>
      <protection locked="0"/>
    </xf>
    <xf numFmtId="0" fontId="12" fillId="4" borderId="4" xfId="0" applyFont="1" applyFill="1" applyBorder="1" applyAlignment="1" applyProtection="1">
      <alignment horizontal="center" vertical="center" shrinkToFit="1"/>
      <protection locked="0"/>
    </xf>
    <xf numFmtId="0" fontId="12" fillId="4" borderId="5" xfId="0" applyFont="1" applyFill="1" applyBorder="1" applyAlignment="1" applyProtection="1">
      <alignment horizontal="center" vertical="center" shrinkToFit="1"/>
      <protection locked="0"/>
    </xf>
    <xf numFmtId="0" fontId="12" fillId="4" borderId="6" xfId="0" applyFont="1" applyFill="1" applyBorder="1" applyAlignment="1" applyProtection="1">
      <alignment horizontal="center" vertical="center" shrinkToFit="1"/>
      <protection locked="0"/>
    </xf>
    <xf numFmtId="0" fontId="12" fillId="4" borderId="7" xfId="0" applyFont="1" applyFill="1" applyBorder="1" applyAlignment="1" applyProtection="1">
      <alignment horizontal="center" vertical="center" shrinkToFit="1"/>
      <protection locked="0"/>
    </xf>
    <xf numFmtId="0" fontId="12" fillId="4" borderId="8" xfId="0" applyFont="1" applyFill="1" applyBorder="1" applyAlignment="1" applyProtection="1">
      <alignment horizontal="center" vertical="center" shrinkToFit="1"/>
      <protection locked="0"/>
    </xf>
    <xf numFmtId="0" fontId="12" fillId="4" borderId="9" xfId="0" applyFont="1" applyFill="1" applyBorder="1" applyAlignment="1" applyProtection="1">
      <alignment horizontal="center" vertical="center" shrinkToFit="1"/>
      <protection locked="0"/>
    </xf>
    <xf numFmtId="0" fontId="12" fillId="4" borderId="10" xfId="0" applyFont="1" applyFill="1" applyBorder="1" applyAlignment="1" applyProtection="1">
      <alignment horizontal="center" vertical="center" shrinkToFit="1"/>
      <protection locked="0"/>
    </xf>
    <xf numFmtId="0" fontId="12" fillId="3" borderId="73" xfId="0" applyFont="1" applyFill="1" applyBorder="1" applyAlignment="1">
      <alignment horizontal="center" vertical="center" shrinkToFit="1"/>
    </xf>
    <xf numFmtId="0" fontId="12" fillId="3" borderId="72" xfId="0" applyFont="1" applyFill="1" applyBorder="1" applyAlignment="1">
      <alignment vertical="center" shrinkToFit="1"/>
    </xf>
    <xf numFmtId="0" fontId="15" fillId="3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11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2" xfId="0" applyFont="1" applyBorder="1">
      <alignment vertical="center"/>
    </xf>
    <xf numFmtId="177" fontId="24" fillId="0" borderId="0" xfId="0" applyNumberFormat="1" applyFont="1" applyAlignment="1">
      <alignment horizontal="center" vertical="center"/>
    </xf>
    <xf numFmtId="177" fontId="24" fillId="0" borderId="74" xfId="0" applyNumberFormat="1" applyFont="1" applyBorder="1">
      <alignment vertical="center"/>
    </xf>
    <xf numFmtId="0" fontId="24" fillId="0" borderId="0" xfId="0" applyFont="1" applyAlignment="1">
      <alignment horizontal="center" vertical="center"/>
    </xf>
    <xf numFmtId="177" fontId="25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/>
    </xf>
    <xf numFmtId="177" fontId="24" fillId="0" borderId="0" xfId="0" applyNumberFormat="1" applyFont="1">
      <alignment vertical="center"/>
    </xf>
    <xf numFmtId="177" fontId="25" fillId="0" borderId="0" xfId="0" applyNumberFormat="1" applyFont="1" applyAlignment="1">
      <alignment vertical="center" wrapText="1"/>
    </xf>
    <xf numFmtId="0" fontId="23" fillId="0" borderId="14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16" xfId="0" applyFont="1" applyBorder="1">
      <alignment vertical="center"/>
    </xf>
    <xf numFmtId="0" fontId="22" fillId="0" borderId="75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0" xfId="0" applyFont="1" applyAlignment="1"/>
    <xf numFmtId="0" fontId="24" fillId="0" borderId="12" xfId="0" applyFont="1" applyBorder="1">
      <alignment vertical="center"/>
    </xf>
    <xf numFmtId="177" fontId="24" fillId="0" borderId="0" xfId="0" applyNumberFormat="1" applyFont="1" applyAlignment="1"/>
    <xf numFmtId="0" fontId="24" fillId="0" borderId="15" xfId="0" applyFont="1" applyBorder="1">
      <alignment vertical="center"/>
    </xf>
    <xf numFmtId="177" fontId="24" fillId="0" borderId="15" xfId="0" applyNumberFormat="1" applyFont="1" applyBorder="1">
      <alignment vertical="center"/>
    </xf>
    <xf numFmtId="0" fontId="23" fillId="0" borderId="0" xfId="0" applyFont="1" applyAlignment="1">
      <alignment horizontal="right" vertical="center"/>
    </xf>
    <xf numFmtId="0" fontId="24" fillId="0" borderId="14" xfId="0" applyFont="1" applyBorder="1">
      <alignment vertical="center"/>
    </xf>
    <xf numFmtId="0" fontId="24" fillId="0" borderId="15" xfId="0" applyFont="1" applyBorder="1" applyAlignment="1"/>
    <xf numFmtId="0" fontId="24" fillId="0" borderId="16" xfId="0" applyFont="1" applyBorder="1">
      <alignment vertical="center"/>
    </xf>
    <xf numFmtId="0" fontId="0" fillId="0" borderId="0" xfId="0" applyAlignment="1"/>
    <xf numFmtId="177" fontId="24" fillId="0" borderId="0" xfId="0" applyNumberFormat="1" applyFont="1" applyAlignment="1">
      <alignment horizontal="center" vertical="center" shrinkToFit="1"/>
    </xf>
    <xf numFmtId="0" fontId="12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2" fillId="4" borderId="33" xfId="0" applyFont="1" applyFill="1" applyBorder="1" applyAlignment="1" applyProtection="1">
      <alignment horizontal="left" vertical="center"/>
      <protection locked="0"/>
    </xf>
    <xf numFmtId="0" fontId="12" fillId="4" borderId="34" xfId="0" applyFont="1" applyFill="1" applyBorder="1" applyAlignment="1" applyProtection="1">
      <alignment horizontal="left" vertical="center"/>
      <protection locked="0"/>
    </xf>
    <xf numFmtId="176" fontId="12" fillId="3" borderId="0" xfId="0" applyNumberFormat="1" applyFont="1" applyFill="1" applyAlignment="1">
      <alignment horizontal="right" vertical="center"/>
    </xf>
    <xf numFmtId="0" fontId="14" fillId="3" borderId="27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left" vertical="center"/>
    </xf>
    <xf numFmtId="49" fontId="12" fillId="4" borderId="33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34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37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38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59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56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57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58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0" applyFont="1" applyFill="1" applyBorder="1" applyAlignment="1" applyProtection="1">
      <alignment horizontal="left" vertical="center"/>
      <protection locked="0"/>
    </xf>
    <xf numFmtId="0" fontId="12" fillId="4" borderId="36" xfId="0" applyFont="1" applyFill="1" applyBorder="1" applyAlignment="1" applyProtection="1">
      <alignment horizontal="left" vertical="center"/>
      <protection locked="0"/>
    </xf>
    <xf numFmtId="0" fontId="12" fillId="3" borderId="54" xfId="0" applyFont="1" applyFill="1" applyBorder="1" applyAlignment="1">
      <alignment vertical="center" shrinkToFit="1"/>
    </xf>
    <xf numFmtId="0" fontId="12" fillId="3" borderId="55" xfId="0" applyFont="1" applyFill="1" applyBorder="1" applyAlignment="1">
      <alignment vertical="center" shrinkToFit="1"/>
    </xf>
    <xf numFmtId="0" fontId="15" fillId="3" borderId="0" xfId="0" applyFont="1" applyFill="1" applyAlignment="1">
      <alignment horizontal="center" vertical="center"/>
    </xf>
    <xf numFmtId="176" fontId="12" fillId="4" borderId="0" xfId="0" applyNumberFormat="1" applyFont="1" applyFill="1" applyAlignment="1" applyProtection="1">
      <alignment horizontal="right" vertical="center"/>
      <protection locked="0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 shrinkToFit="1"/>
    </xf>
    <xf numFmtId="0" fontId="14" fillId="3" borderId="38" xfId="0" applyFont="1" applyFill="1" applyBorder="1" applyAlignment="1">
      <alignment horizontal="center" vertical="center" shrinkToFit="1"/>
    </xf>
    <xf numFmtId="0" fontId="14" fillId="3" borderId="39" xfId="0" applyFont="1" applyFill="1" applyBorder="1" applyAlignment="1">
      <alignment horizontal="center" vertical="center" shrinkToFit="1"/>
    </xf>
    <xf numFmtId="0" fontId="13" fillId="3" borderId="38" xfId="0" applyFont="1" applyFill="1" applyBorder="1" applyAlignment="1">
      <alignment horizontal="center" vertical="center" wrapText="1"/>
    </xf>
    <xf numFmtId="49" fontId="14" fillId="3" borderId="37" xfId="0" applyNumberFormat="1" applyFont="1" applyFill="1" applyBorder="1" applyAlignment="1">
      <alignment horizontal="center" vertical="center"/>
    </xf>
    <xf numFmtId="49" fontId="14" fillId="3" borderId="38" xfId="0" applyNumberFormat="1" applyFont="1" applyFill="1" applyBorder="1" applyAlignment="1">
      <alignment horizontal="center" vertical="center"/>
    </xf>
    <xf numFmtId="49" fontId="14" fillId="3" borderId="39" xfId="0" applyNumberFormat="1" applyFont="1" applyFill="1" applyBorder="1" applyAlignment="1">
      <alignment horizontal="center" vertical="center"/>
    </xf>
    <xf numFmtId="49" fontId="14" fillId="3" borderId="41" xfId="0" applyNumberFormat="1" applyFont="1" applyFill="1" applyBorder="1" applyAlignment="1">
      <alignment horizontal="center" vertical="center"/>
    </xf>
    <xf numFmtId="49" fontId="14" fillId="3" borderId="28" xfId="0" applyNumberFormat="1" applyFont="1" applyFill="1" applyBorder="1" applyAlignment="1">
      <alignment horizontal="center" vertical="center"/>
    </xf>
    <xf numFmtId="49" fontId="14" fillId="3" borderId="42" xfId="0" applyNumberFormat="1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14" fillId="4" borderId="37" xfId="0" applyNumberFormat="1" applyFont="1" applyFill="1" applyBorder="1" applyAlignment="1" applyProtection="1">
      <alignment horizontal="center" vertical="center"/>
      <protection locked="0"/>
    </xf>
    <xf numFmtId="49" fontId="14" fillId="4" borderId="38" xfId="0" applyNumberFormat="1" applyFont="1" applyFill="1" applyBorder="1" applyAlignment="1" applyProtection="1">
      <alignment horizontal="center" vertical="center"/>
      <protection locked="0"/>
    </xf>
    <xf numFmtId="49" fontId="14" fillId="4" borderId="39" xfId="0" applyNumberFormat="1" applyFont="1" applyFill="1" applyBorder="1" applyAlignment="1" applyProtection="1">
      <alignment horizontal="center" vertical="center"/>
      <protection locked="0"/>
    </xf>
    <xf numFmtId="49" fontId="14" fillId="4" borderId="41" xfId="0" applyNumberFormat="1" applyFont="1" applyFill="1" applyBorder="1" applyAlignment="1" applyProtection="1">
      <alignment horizontal="center" vertical="center"/>
      <protection locked="0"/>
    </xf>
    <xf numFmtId="49" fontId="14" fillId="4" borderId="28" xfId="0" applyNumberFormat="1" applyFont="1" applyFill="1" applyBorder="1" applyAlignment="1" applyProtection="1">
      <alignment horizontal="center" vertical="center"/>
      <protection locked="0"/>
    </xf>
    <xf numFmtId="49" fontId="14" fillId="4" borderId="42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left" vertical="center"/>
      <protection locked="0"/>
    </xf>
    <xf numFmtId="0" fontId="14" fillId="4" borderId="27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3" fillId="3" borderId="28" xfId="0" applyFont="1" applyFill="1" applyBorder="1" applyAlignment="1">
      <alignment horizontal="center" vertical="center"/>
    </xf>
    <xf numFmtId="0" fontId="14" fillId="4" borderId="37" xfId="0" applyFont="1" applyFill="1" applyBorder="1" applyAlignment="1" applyProtection="1">
      <alignment horizontal="center" vertical="center" shrinkToFit="1"/>
      <protection locked="0"/>
    </xf>
    <xf numFmtId="0" fontId="14" fillId="4" borderId="38" xfId="0" applyFont="1" applyFill="1" applyBorder="1" applyAlignment="1" applyProtection="1">
      <alignment horizontal="center" vertical="center" shrinkToFit="1"/>
      <protection locked="0"/>
    </xf>
    <xf numFmtId="0" fontId="14" fillId="4" borderId="39" xfId="0" applyFont="1" applyFill="1" applyBorder="1" applyAlignment="1" applyProtection="1">
      <alignment horizontal="center" vertical="center" shrinkToFit="1"/>
      <protection locked="0"/>
    </xf>
    <xf numFmtId="0" fontId="13" fillId="3" borderId="45" xfId="0" applyFont="1" applyFill="1" applyBorder="1" applyAlignment="1">
      <alignment horizontal="center" vertical="center"/>
    </xf>
    <xf numFmtId="0" fontId="19" fillId="4" borderId="41" xfId="0" applyFont="1" applyFill="1" applyBorder="1" applyAlignment="1" applyProtection="1">
      <alignment horizontal="center" vertical="center" shrinkToFit="1"/>
      <protection locked="0"/>
    </xf>
    <xf numFmtId="0" fontId="19" fillId="4" borderId="28" xfId="0" applyFont="1" applyFill="1" applyBorder="1" applyAlignment="1" applyProtection="1">
      <alignment horizontal="center" vertical="center" shrinkToFit="1"/>
      <protection locked="0"/>
    </xf>
    <xf numFmtId="0" fontId="19" fillId="4" borderId="42" xfId="0" applyFont="1" applyFill="1" applyBorder="1" applyAlignment="1" applyProtection="1">
      <alignment horizontal="center" vertical="center" shrinkToFit="1"/>
      <protection locked="0"/>
    </xf>
    <xf numFmtId="0" fontId="19" fillId="3" borderId="41" xfId="0" applyFont="1" applyFill="1" applyBorder="1" applyAlignment="1">
      <alignment horizontal="center" vertical="center" shrinkToFit="1"/>
    </xf>
    <xf numFmtId="0" fontId="19" fillId="3" borderId="28" xfId="0" applyFont="1" applyFill="1" applyBorder="1" applyAlignment="1">
      <alignment horizontal="center" vertical="center" shrinkToFit="1"/>
    </xf>
    <xf numFmtId="0" fontId="19" fillId="3" borderId="42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 applyProtection="1">
      <alignment horizontal="left" vertical="center"/>
      <protection locked="0"/>
    </xf>
    <xf numFmtId="176" fontId="12" fillId="3" borderId="0" xfId="0" applyNumberFormat="1" applyFont="1" applyFill="1" applyAlignment="1" applyProtection="1">
      <alignment horizontal="right" vertical="center"/>
      <protection locked="0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65" xfId="0" applyFont="1" applyFill="1" applyBorder="1" applyAlignment="1">
      <alignment horizontal="center" vertical="center" shrinkToFit="1"/>
    </xf>
    <xf numFmtId="49" fontId="12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68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66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0" xfId="0" applyNumberFormat="1" applyFont="1" applyFill="1" applyAlignment="1" applyProtection="1">
      <alignment horizontal="center" vertical="center" shrinkToFit="1"/>
      <protection locked="0"/>
    </xf>
    <xf numFmtId="49" fontId="12" fillId="4" borderId="69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48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49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67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7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4" borderId="48" xfId="0" applyFont="1" applyFill="1" applyBorder="1" applyAlignment="1" applyProtection="1">
      <alignment horizontal="center" vertical="center" shrinkToFit="1"/>
      <protection locked="0"/>
    </xf>
    <xf numFmtId="0" fontId="12" fillId="4" borderId="49" xfId="0" applyFont="1" applyFill="1" applyBorder="1" applyAlignment="1" applyProtection="1">
      <alignment horizontal="center" vertical="center" shrinkToFit="1"/>
      <protection locked="0"/>
    </xf>
    <xf numFmtId="0" fontId="12" fillId="4" borderId="66" xfId="0" applyFont="1" applyFill="1" applyBorder="1" applyAlignment="1" applyProtection="1">
      <alignment horizontal="center" vertical="center" shrinkToFit="1"/>
      <protection locked="0"/>
    </xf>
    <xf numFmtId="0" fontId="12" fillId="4" borderId="69" xfId="0" applyFont="1" applyFill="1" applyBorder="1" applyAlignment="1" applyProtection="1">
      <alignment horizontal="center" vertical="center" shrinkToFit="1"/>
      <protection locked="0"/>
    </xf>
    <xf numFmtId="0" fontId="12" fillId="4" borderId="67" xfId="0" applyFont="1" applyFill="1" applyBorder="1" applyAlignment="1" applyProtection="1">
      <alignment horizontal="center" vertical="center" shrinkToFit="1"/>
      <protection locked="0"/>
    </xf>
    <xf numFmtId="0" fontId="12" fillId="4" borderId="70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 applyProtection="1">
      <alignment horizontal="right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2" fillId="4" borderId="47" xfId="0" applyFont="1" applyFill="1" applyBorder="1" applyAlignment="1" applyProtection="1">
      <alignment horizontal="center" vertical="center" shrinkToFit="1"/>
      <protection locked="0"/>
    </xf>
    <xf numFmtId="0" fontId="12" fillId="4" borderId="63" xfId="0" applyFont="1" applyFill="1" applyBorder="1" applyAlignment="1" applyProtection="1">
      <alignment horizontal="center" vertical="center" shrinkToFit="1"/>
      <protection locked="0"/>
    </xf>
    <xf numFmtId="0" fontId="12" fillId="4" borderId="64" xfId="0" applyFont="1" applyFill="1" applyBorder="1" applyAlignment="1" applyProtection="1">
      <alignment horizontal="center" vertical="center" shrinkToFit="1"/>
      <protection locked="0"/>
    </xf>
    <xf numFmtId="0" fontId="12" fillId="4" borderId="48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 shrinkToFit="1"/>
    </xf>
    <xf numFmtId="0" fontId="12" fillId="4" borderId="66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12" fillId="4" borderId="67" xfId="0" applyFont="1" applyFill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center" vertical="center" shrinkToFit="1"/>
    </xf>
    <xf numFmtId="0" fontId="12" fillId="4" borderId="47" xfId="0" applyFont="1" applyFill="1" applyBorder="1" applyAlignment="1">
      <alignment horizontal="center" vertical="center" shrinkToFit="1"/>
    </xf>
    <xf numFmtId="0" fontId="12" fillId="4" borderId="63" xfId="0" applyFont="1" applyFill="1" applyBorder="1" applyAlignment="1">
      <alignment horizontal="center" vertical="center" shrinkToFit="1"/>
    </xf>
    <xf numFmtId="0" fontId="12" fillId="4" borderId="64" xfId="0" applyFont="1" applyFill="1" applyBorder="1" applyAlignment="1">
      <alignment horizontal="center" vertical="center" shrinkToFit="1"/>
    </xf>
    <xf numFmtId="0" fontId="12" fillId="4" borderId="35" xfId="0" applyFont="1" applyFill="1" applyBorder="1" applyAlignment="1">
      <alignment horizontal="center" vertical="center" shrinkToFit="1"/>
    </xf>
    <xf numFmtId="0" fontId="12" fillId="4" borderId="68" xfId="0" applyFont="1" applyFill="1" applyBorder="1" applyAlignment="1">
      <alignment horizontal="center" vertical="center" shrinkToFit="1"/>
    </xf>
    <xf numFmtId="49" fontId="14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28" xfId="0" applyFont="1" applyFill="1" applyBorder="1" applyAlignment="1" applyProtection="1">
      <alignment horizontal="center" vertical="center" shrinkToFit="1"/>
      <protection locked="0"/>
    </xf>
    <xf numFmtId="0" fontId="14" fillId="3" borderId="42" xfId="0" applyFont="1" applyFill="1" applyBorder="1" applyAlignment="1" applyProtection="1">
      <alignment horizontal="center" vertical="center" shrinkToFit="1"/>
      <protection locked="0"/>
    </xf>
    <xf numFmtId="0" fontId="18" fillId="3" borderId="0" xfId="0" applyFont="1" applyFill="1" applyAlignment="1">
      <alignment horizontal="center" vertical="center" shrinkToFit="1"/>
    </xf>
    <xf numFmtId="49" fontId="14" fillId="3" borderId="37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38" xfId="0" applyFont="1" applyFill="1" applyBorder="1" applyAlignment="1" applyProtection="1">
      <alignment horizontal="center" vertical="center" shrinkToFit="1"/>
      <protection locked="0"/>
    </xf>
    <xf numFmtId="0" fontId="14" fillId="3" borderId="39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15" fillId="3" borderId="41" xfId="0" applyFont="1" applyFill="1" applyBorder="1" applyAlignment="1" applyProtection="1">
      <alignment horizontal="center" vertical="center" shrinkToFit="1"/>
      <protection locked="0"/>
    </xf>
    <xf numFmtId="0" fontId="15" fillId="3" borderId="28" xfId="0" applyFont="1" applyFill="1" applyBorder="1" applyAlignment="1" applyProtection="1">
      <alignment horizontal="center" vertical="center" shrinkToFit="1"/>
      <protection locked="0"/>
    </xf>
    <xf numFmtId="0" fontId="15" fillId="3" borderId="42" xfId="0" applyFont="1" applyFill="1" applyBorder="1" applyAlignment="1" applyProtection="1">
      <alignment horizontal="center" vertical="center" shrinkToFit="1"/>
      <protection locked="0"/>
    </xf>
    <xf numFmtId="0" fontId="12" fillId="3" borderId="60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77" fontId="25" fillId="0" borderId="74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24" fillId="0" borderId="74" xfId="0" applyFont="1" applyBorder="1" applyAlignment="1">
      <alignment horizontal="center"/>
    </xf>
    <xf numFmtId="177" fontId="24" fillId="0" borderId="13" xfId="0" applyNumberFormat="1" applyFont="1" applyBorder="1" applyAlignment="1">
      <alignment horizontal="center"/>
    </xf>
    <xf numFmtId="177" fontId="24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57150</xdr:rowOff>
    </xdr:from>
    <xdr:to>
      <xdr:col>1</xdr:col>
      <xdr:colOff>419100</xdr:colOff>
      <xdr:row>30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F25D8F-8969-CA3B-74E4-CAB388674D28}"/>
            </a:ext>
          </a:extLst>
        </xdr:cNvPr>
        <xdr:cNvSpPr txBox="1"/>
      </xdr:nvSpPr>
      <xdr:spPr>
        <a:xfrm>
          <a:off x="428625" y="1571625"/>
          <a:ext cx="342900" cy="697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登録番号は運営側で割り当てます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8</xdr:row>
      <xdr:rowOff>104775</xdr:rowOff>
    </xdr:from>
    <xdr:to>
      <xdr:col>11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33</xdr:row>
      <xdr:rowOff>104775</xdr:rowOff>
    </xdr:from>
    <xdr:to>
      <xdr:col>11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542925</xdr:colOff>
      <xdr:row>75</xdr:row>
      <xdr:rowOff>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7334250" y="8743950"/>
          <a:ext cx="542925" cy="411480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600075</xdr:colOff>
      <xdr:row>56</xdr:row>
      <xdr:rowOff>66675</xdr:rowOff>
    </xdr:from>
    <xdr:to>
      <xdr:col>11</xdr:col>
      <xdr:colOff>390525</xdr:colOff>
      <xdr:row>69</xdr:row>
      <xdr:rowOff>123825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934325" y="9667875"/>
          <a:ext cx="476250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8520;&#19978;&#31478;&#25216;\&#35352;&#37682;&#24773;&#22577;\2021&#24180;\20210605&#26149;&#23395;&#32622;&#36060;&#12473;&#12503;&#12522;&#12531;&#12488;&#35352;&#37682;&#20250;\&#36039;&#26009;\2021&#24180;&#24230;&#26149;&#23395;&#32622;&#36060;&#12473;&#12503;&#12522;&#12531;&#12488;&#35352;&#37682;&#20250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（個人種目）"/>
      <sheetName val="申込書（リレー種目）"/>
      <sheetName val="参加料納入書"/>
      <sheetName val="自由シート"/>
      <sheetName val="kyougisha転記用"/>
      <sheetName val="relay転記用"/>
      <sheetName val="(種目・作業用)"/>
      <sheetName val="(種目資料・作業用)"/>
      <sheetName val="(所属・作業用)"/>
    </sheetNames>
    <sheetDataSet>
      <sheetData sheetId="0">
        <row r="202">
          <cell r="B202" t="str">
            <v>南陽東置賜陸協</v>
          </cell>
          <cell r="E202">
            <v>1</v>
          </cell>
          <cell r="F202" t="str">
            <v>男</v>
          </cell>
        </row>
        <row r="203">
          <cell r="B203" t="str">
            <v>新庄地区陸協</v>
          </cell>
          <cell r="E203">
            <v>2</v>
          </cell>
          <cell r="F203" t="str">
            <v>女</v>
          </cell>
        </row>
        <row r="204">
          <cell r="B204" t="str">
            <v>米沢市陸協</v>
          </cell>
          <cell r="E204">
            <v>3</v>
          </cell>
        </row>
        <row r="205">
          <cell r="B205" t="str">
            <v>上山市陸協</v>
          </cell>
          <cell r="E205">
            <v>4</v>
          </cell>
        </row>
        <row r="206">
          <cell r="B206" t="str">
            <v>山形市陸協</v>
          </cell>
          <cell r="E206">
            <v>5</v>
          </cell>
        </row>
        <row r="207">
          <cell r="B207" t="str">
            <v>鶴岡市陸協</v>
          </cell>
          <cell r="E207">
            <v>6</v>
          </cell>
        </row>
        <row r="208">
          <cell r="B208" t="str">
            <v>西置賜地区陸協</v>
          </cell>
          <cell r="E208" t="str">
            <v>M1</v>
          </cell>
        </row>
        <row r="209">
          <cell r="B209" t="str">
            <v>西村山地区陸協</v>
          </cell>
          <cell r="E209" t="str">
            <v>M2</v>
          </cell>
        </row>
        <row r="210">
          <cell r="B210" t="str">
            <v>北村山地区陸協</v>
          </cell>
          <cell r="E210" t="str">
            <v>D1</v>
          </cell>
        </row>
        <row r="211">
          <cell r="B211" t="str">
            <v>酒田市陸協</v>
          </cell>
          <cell r="E211" t="str">
            <v>D2</v>
          </cell>
        </row>
        <row r="212">
          <cell r="B212" t="str">
            <v>天童市陸協</v>
          </cell>
          <cell r="E212" t="str">
            <v>D3</v>
          </cell>
        </row>
        <row r="213">
          <cell r="B213" t="str">
            <v>山形市役所</v>
          </cell>
        </row>
        <row r="214">
          <cell r="B214" t="str">
            <v>スポーツ山形21</v>
          </cell>
        </row>
        <row r="215">
          <cell r="B215" t="str">
            <v>神町自衛隊</v>
          </cell>
        </row>
        <row r="216">
          <cell r="B216" t="str">
            <v>高畠ワイン</v>
          </cell>
        </row>
        <row r="217">
          <cell r="B217" t="str">
            <v>山形ＴＦＣ</v>
          </cell>
        </row>
        <row r="218">
          <cell r="B218" t="str">
            <v>日新製薬</v>
          </cell>
        </row>
        <row r="219">
          <cell r="B219" t="str">
            <v>村山ＡＣ</v>
          </cell>
        </row>
        <row r="220">
          <cell r="B220" t="str">
            <v>ＪＡやまがた</v>
          </cell>
        </row>
        <row r="221">
          <cell r="B221" t="str">
            <v>ＫＡＣ</v>
          </cell>
        </row>
        <row r="222">
          <cell r="B222" t="str">
            <v>山形市体協</v>
          </cell>
        </row>
        <row r="223">
          <cell r="B223" t="str">
            <v>庄内ＡＣ</v>
          </cell>
        </row>
        <row r="224">
          <cell r="B224" t="str">
            <v>ＳＭＡＣ</v>
          </cell>
        </row>
        <row r="225">
          <cell r="B225" t="str">
            <v>協同薬品</v>
          </cell>
        </row>
        <row r="226">
          <cell r="B226" t="str">
            <v>ＮＤソフト</v>
          </cell>
        </row>
        <row r="227">
          <cell r="B227" t="str">
            <v>山形ﾐｰﾄﾗﾝﾄﾞ</v>
          </cell>
        </row>
        <row r="228">
          <cell r="B228" t="str">
            <v>Y-ACTION.TC</v>
          </cell>
        </row>
        <row r="229">
          <cell r="B229" t="str">
            <v>鶴岡高専</v>
          </cell>
        </row>
        <row r="230">
          <cell r="B230" t="str">
            <v>山形東高</v>
          </cell>
        </row>
        <row r="231">
          <cell r="B231" t="str">
            <v>山形南高</v>
          </cell>
        </row>
        <row r="232">
          <cell r="B232" t="str">
            <v>山形西高</v>
          </cell>
        </row>
        <row r="233">
          <cell r="B233" t="str">
            <v>山形北高</v>
          </cell>
        </row>
        <row r="234">
          <cell r="B234" t="str">
            <v>山形工高</v>
          </cell>
        </row>
        <row r="235">
          <cell r="B235" t="str">
            <v>山形中央高</v>
          </cell>
        </row>
        <row r="236">
          <cell r="B236" t="str">
            <v>山形商高</v>
          </cell>
        </row>
        <row r="237">
          <cell r="B237" t="str">
            <v>上山明新館高</v>
          </cell>
        </row>
        <row r="238">
          <cell r="B238" t="str">
            <v>天童高</v>
          </cell>
        </row>
        <row r="239">
          <cell r="B239" t="str">
            <v>山辺高</v>
          </cell>
        </row>
        <row r="240">
          <cell r="B240" t="str">
            <v>寒河江高</v>
          </cell>
        </row>
        <row r="241">
          <cell r="B241" t="str">
            <v>寒河江工高</v>
          </cell>
        </row>
        <row r="242">
          <cell r="B242" t="str">
            <v>谷地高</v>
          </cell>
        </row>
        <row r="243">
          <cell r="B243" t="str">
            <v>東桜学館高</v>
          </cell>
        </row>
        <row r="244">
          <cell r="B244" t="str">
            <v>村山産高</v>
          </cell>
        </row>
        <row r="245">
          <cell r="B245" t="str">
            <v>北村山高</v>
          </cell>
        </row>
        <row r="246">
          <cell r="B246" t="str">
            <v>新庄北高</v>
          </cell>
        </row>
        <row r="247">
          <cell r="B247" t="str">
            <v>新庄南高</v>
          </cell>
        </row>
        <row r="248">
          <cell r="B248" t="str">
            <v>神室産高</v>
          </cell>
        </row>
        <row r="249">
          <cell r="B249" t="str">
            <v>神室高真室川</v>
          </cell>
        </row>
        <row r="250">
          <cell r="B250" t="str">
            <v>米沢興譲館高</v>
          </cell>
        </row>
        <row r="251">
          <cell r="B251" t="str">
            <v>米沢東高</v>
          </cell>
        </row>
        <row r="252">
          <cell r="B252" t="str">
            <v>米沢工高</v>
          </cell>
        </row>
        <row r="253">
          <cell r="B253" t="str">
            <v>米沢商高</v>
          </cell>
        </row>
        <row r="254">
          <cell r="B254" t="str">
            <v>置賜農高</v>
          </cell>
        </row>
        <row r="255">
          <cell r="B255" t="str">
            <v>高畠高</v>
          </cell>
        </row>
        <row r="256">
          <cell r="B256" t="str">
            <v>南陽高</v>
          </cell>
        </row>
        <row r="257">
          <cell r="B257" t="str">
            <v>長井高</v>
          </cell>
        </row>
        <row r="258">
          <cell r="B258" t="str">
            <v>長井工高</v>
          </cell>
        </row>
        <row r="259">
          <cell r="B259" t="str">
            <v>荒砥高</v>
          </cell>
        </row>
        <row r="260">
          <cell r="B260" t="str">
            <v>小国高</v>
          </cell>
        </row>
        <row r="261">
          <cell r="B261" t="str">
            <v>鶴岡南高</v>
          </cell>
        </row>
        <row r="262">
          <cell r="B262" t="str">
            <v>鶴岡北高</v>
          </cell>
        </row>
        <row r="263">
          <cell r="B263" t="str">
            <v>鶴岡工高</v>
          </cell>
        </row>
        <row r="264">
          <cell r="B264" t="str">
            <v>鶴岡中央高</v>
          </cell>
        </row>
        <row r="265">
          <cell r="B265" t="str">
            <v>庄内総合高</v>
          </cell>
        </row>
        <row r="266">
          <cell r="B266" t="str">
            <v>加茂水産高</v>
          </cell>
        </row>
        <row r="267">
          <cell r="B267" t="str">
            <v>酒田東高</v>
          </cell>
        </row>
        <row r="268">
          <cell r="B268" t="str">
            <v>酒田西高</v>
          </cell>
        </row>
        <row r="269">
          <cell r="B269" t="str">
            <v>酒田光陵高</v>
          </cell>
        </row>
        <row r="270">
          <cell r="B270" t="str">
            <v>遊佐高</v>
          </cell>
        </row>
        <row r="271">
          <cell r="B271" t="str">
            <v>山形聾高</v>
          </cell>
        </row>
        <row r="272">
          <cell r="B272" t="str">
            <v>山形城北高</v>
          </cell>
        </row>
        <row r="273">
          <cell r="B273" t="str">
            <v>山形学院高</v>
          </cell>
        </row>
        <row r="274">
          <cell r="B274" t="str">
            <v>日大山形高</v>
          </cell>
        </row>
        <row r="275">
          <cell r="B275" t="str">
            <v>山形明正高</v>
          </cell>
        </row>
        <row r="276">
          <cell r="B276" t="str">
            <v>山形電波工高</v>
          </cell>
        </row>
        <row r="277">
          <cell r="B277" t="str">
            <v>山本学園高</v>
          </cell>
        </row>
        <row r="278">
          <cell r="B278" t="str">
            <v>東海大山形高</v>
          </cell>
        </row>
        <row r="279">
          <cell r="B279" t="str">
            <v>新庄東高</v>
          </cell>
        </row>
        <row r="280">
          <cell r="B280" t="str">
            <v>九里学園高</v>
          </cell>
        </row>
        <row r="281">
          <cell r="B281" t="str">
            <v>米沢中央高</v>
          </cell>
        </row>
        <row r="282">
          <cell r="B282" t="str">
            <v>鶴岡東高</v>
          </cell>
        </row>
        <row r="283">
          <cell r="B283" t="str">
            <v>天真学園高</v>
          </cell>
        </row>
        <row r="284">
          <cell r="B284" t="str">
            <v>酒田南高</v>
          </cell>
        </row>
        <row r="285">
          <cell r="B285" t="str">
            <v>霞城ⅠⅡⅢ</v>
          </cell>
        </row>
        <row r="286">
          <cell r="B286" t="str">
            <v>霞城学園高IV</v>
          </cell>
        </row>
        <row r="287">
          <cell r="B287" t="str">
            <v>新庄北高定</v>
          </cell>
        </row>
        <row r="288">
          <cell r="B288" t="str">
            <v>米沢工高定</v>
          </cell>
        </row>
        <row r="289">
          <cell r="B289" t="str">
            <v>鶴岡南高通</v>
          </cell>
        </row>
        <row r="290">
          <cell r="B290" t="str">
            <v>酒田西高定</v>
          </cell>
        </row>
        <row r="291">
          <cell r="B291" t="str">
            <v>山形一中</v>
          </cell>
        </row>
        <row r="292">
          <cell r="B292" t="str">
            <v>山形二中</v>
          </cell>
        </row>
        <row r="293">
          <cell r="B293" t="str">
            <v>山形三中</v>
          </cell>
        </row>
        <row r="294">
          <cell r="B294" t="str">
            <v>山形四中</v>
          </cell>
        </row>
        <row r="295">
          <cell r="B295" t="str">
            <v>山形五中</v>
          </cell>
        </row>
        <row r="296">
          <cell r="B296" t="str">
            <v>山形六中</v>
          </cell>
        </row>
        <row r="297">
          <cell r="B297" t="str">
            <v>山形七中</v>
          </cell>
        </row>
        <row r="298">
          <cell r="B298" t="str">
            <v>山形八中</v>
          </cell>
        </row>
        <row r="299">
          <cell r="B299" t="str">
            <v>山形九中</v>
          </cell>
        </row>
        <row r="300">
          <cell r="B300" t="str">
            <v>山形十中</v>
          </cell>
        </row>
        <row r="301">
          <cell r="B301" t="str">
            <v>金井中</v>
          </cell>
        </row>
        <row r="302">
          <cell r="B302" t="str">
            <v>高楯中</v>
          </cell>
        </row>
        <row r="303">
          <cell r="B303" t="str">
            <v>山寺中</v>
          </cell>
        </row>
        <row r="304">
          <cell r="B304" t="str">
            <v>蔵王一中</v>
          </cell>
        </row>
        <row r="305">
          <cell r="B305" t="str">
            <v>蔵王二中</v>
          </cell>
        </row>
        <row r="306">
          <cell r="B306" t="str">
            <v>山形大附中</v>
          </cell>
        </row>
        <row r="307">
          <cell r="B307" t="str">
            <v>山形聾中</v>
          </cell>
        </row>
        <row r="308">
          <cell r="B308" t="str">
            <v>上山南中</v>
          </cell>
        </row>
        <row r="309">
          <cell r="B309" t="str">
            <v>上山北中</v>
          </cell>
        </row>
        <row r="310">
          <cell r="B310" t="str">
            <v>宮川中</v>
          </cell>
        </row>
        <row r="311">
          <cell r="B311" t="str">
            <v>天童一中</v>
          </cell>
        </row>
        <row r="312">
          <cell r="B312" t="str">
            <v>天童二中</v>
          </cell>
        </row>
        <row r="313">
          <cell r="B313" t="str">
            <v>天童三中</v>
          </cell>
        </row>
        <row r="314">
          <cell r="B314" t="str">
            <v>天童四中</v>
          </cell>
        </row>
        <row r="315">
          <cell r="B315" t="str">
            <v>山辺中</v>
          </cell>
        </row>
        <row r="316">
          <cell r="B316" t="str">
            <v>作谷沢中</v>
          </cell>
        </row>
        <row r="317">
          <cell r="B317" t="str">
            <v>中山中</v>
          </cell>
        </row>
        <row r="318">
          <cell r="B318" t="str">
            <v>陵東中</v>
          </cell>
        </row>
        <row r="319">
          <cell r="B319" t="str">
            <v>陵南中</v>
          </cell>
        </row>
        <row r="320">
          <cell r="B320" t="str">
            <v>陵西中</v>
          </cell>
        </row>
        <row r="321">
          <cell r="B321" t="str">
            <v>河北中</v>
          </cell>
        </row>
        <row r="322">
          <cell r="B322" t="str">
            <v>西川中</v>
          </cell>
        </row>
        <row r="323">
          <cell r="B323" t="str">
            <v>町立朝日中</v>
          </cell>
        </row>
        <row r="324">
          <cell r="B324" t="str">
            <v>大江中</v>
          </cell>
        </row>
        <row r="325">
          <cell r="B325" t="str">
            <v>楯岡中</v>
          </cell>
        </row>
        <row r="326">
          <cell r="B326" t="str">
            <v>葉山中</v>
          </cell>
        </row>
        <row r="327">
          <cell r="B327" t="str">
            <v>東根一中</v>
          </cell>
        </row>
        <row r="328">
          <cell r="B328" t="str">
            <v>東根二中</v>
          </cell>
        </row>
        <row r="329">
          <cell r="B329" t="str">
            <v>東根三中</v>
          </cell>
        </row>
        <row r="330">
          <cell r="B330" t="str">
            <v>大富中</v>
          </cell>
        </row>
        <row r="331">
          <cell r="B331" t="str">
            <v>神町中</v>
          </cell>
        </row>
        <row r="332">
          <cell r="B332" t="str">
            <v>福原中</v>
          </cell>
        </row>
        <row r="333">
          <cell r="B333" t="str">
            <v>尾花沢中</v>
          </cell>
        </row>
        <row r="334">
          <cell r="B334" t="str">
            <v>玉野中</v>
          </cell>
        </row>
        <row r="335">
          <cell r="B335" t="str">
            <v>大石田中</v>
          </cell>
        </row>
        <row r="336">
          <cell r="B336" t="str">
            <v>新庄中</v>
          </cell>
        </row>
        <row r="337">
          <cell r="B337" t="str">
            <v>明倫中</v>
          </cell>
        </row>
        <row r="338">
          <cell r="B338" t="str">
            <v>日新中</v>
          </cell>
        </row>
        <row r="339">
          <cell r="B339" t="str">
            <v>萩野学園</v>
          </cell>
        </row>
        <row r="340">
          <cell r="B340" t="str">
            <v>八向中</v>
          </cell>
        </row>
        <row r="341">
          <cell r="B341" t="str">
            <v>金山中</v>
          </cell>
        </row>
        <row r="342">
          <cell r="B342" t="str">
            <v>最上中</v>
          </cell>
        </row>
        <row r="343">
          <cell r="B343" t="str">
            <v>舟形中</v>
          </cell>
        </row>
        <row r="344">
          <cell r="B344" t="str">
            <v>真室川中</v>
          </cell>
        </row>
        <row r="345">
          <cell r="B345" t="str">
            <v>大蔵中</v>
          </cell>
        </row>
        <row r="346">
          <cell r="B346" t="str">
            <v>鮭川中</v>
          </cell>
        </row>
        <row r="347">
          <cell r="B347" t="str">
            <v>戸沢中</v>
          </cell>
        </row>
        <row r="348">
          <cell r="B348" t="str">
            <v>米沢一中</v>
          </cell>
        </row>
        <row r="349">
          <cell r="B349" t="str">
            <v>米沢二中</v>
          </cell>
        </row>
        <row r="350">
          <cell r="B350" t="str">
            <v>米沢三中</v>
          </cell>
        </row>
        <row r="351">
          <cell r="B351" t="str">
            <v>米沢四中</v>
          </cell>
        </row>
        <row r="352">
          <cell r="B352" t="str">
            <v>米沢五中</v>
          </cell>
        </row>
        <row r="353">
          <cell r="B353" t="str">
            <v>米沢六中</v>
          </cell>
        </row>
        <row r="354">
          <cell r="B354" t="str">
            <v>米沢七中</v>
          </cell>
        </row>
        <row r="355">
          <cell r="B355" t="str">
            <v>南原中</v>
          </cell>
        </row>
        <row r="356">
          <cell r="B356" t="str">
            <v>赤湯中</v>
          </cell>
        </row>
        <row r="357">
          <cell r="B357" t="str">
            <v>宮内中</v>
          </cell>
        </row>
        <row r="358">
          <cell r="B358" t="str">
            <v>沖郷中</v>
          </cell>
        </row>
        <row r="359">
          <cell r="B359" t="str">
            <v>高畠中</v>
          </cell>
        </row>
        <row r="360">
          <cell r="B360" t="str">
            <v>川西中</v>
          </cell>
        </row>
        <row r="361">
          <cell r="B361" t="str">
            <v>長井南中</v>
          </cell>
        </row>
        <row r="362">
          <cell r="B362" t="str">
            <v>長井北中</v>
          </cell>
        </row>
        <row r="363">
          <cell r="B363" t="str">
            <v>叶水中</v>
          </cell>
        </row>
        <row r="364">
          <cell r="B364" t="str">
            <v>小国中</v>
          </cell>
        </row>
        <row r="365">
          <cell r="B365" t="str">
            <v>白鷹中</v>
          </cell>
        </row>
        <row r="366">
          <cell r="B366" t="str">
            <v>飯豊中</v>
          </cell>
        </row>
        <row r="367">
          <cell r="B367" t="str">
            <v>鶴岡一中</v>
          </cell>
        </row>
        <row r="368">
          <cell r="B368" t="str">
            <v>鶴岡二中</v>
          </cell>
        </row>
        <row r="369">
          <cell r="B369" t="str">
            <v>鶴岡三中</v>
          </cell>
        </row>
        <row r="370">
          <cell r="B370" t="str">
            <v>鶴岡四中</v>
          </cell>
        </row>
        <row r="371">
          <cell r="B371" t="str">
            <v>鶴岡五中</v>
          </cell>
        </row>
        <row r="372">
          <cell r="B372" t="str">
            <v>豊浦中</v>
          </cell>
        </row>
        <row r="373">
          <cell r="B373" t="str">
            <v>藤島中</v>
          </cell>
        </row>
        <row r="374">
          <cell r="B374" t="str">
            <v>羽黒中</v>
          </cell>
        </row>
        <row r="375">
          <cell r="B375" t="str">
            <v>櫛引中</v>
          </cell>
        </row>
        <row r="376">
          <cell r="B376" t="str">
            <v>朝日中</v>
          </cell>
        </row>
        <row r="377">
          <cell r="B377" t="str">
            <v>温海中</v>
          </cell>
        </row>
        <row r="378">
          <cell r="B378" t="str">
            <v>三川中</v>
          </cell>
        </row>
        <row r="379">
          <cell r="B379" t="str">
            <v>立川中</v>
          </cell>
        </row>
        <row r="380">
          <cell r="B380" t="str">
            <v>余目中</v>
          </cell>
        </row>
        <row r="381">
          <cell r="B381" t="str">
            <v>酒田一中</v>
          </cell>
        </row>
        <row r="382">
          <cell r="B382" t="str">
            <v>酒田二中</v>
          </cell>
        </row>
        <row r="383">
          <cell r="B383" t="str">
            <v>酒田三中</v>
          </cell>
        </row>
        <row r="384">
          <cell r="B384" t="str">
            <v>酒田四中</v>
          </cell>
        </row>
        <row r="385">
          <cell r="B385" t="str">
            <v>酒田六中</v>
          </cell>
        </row>
        <row r="386">
          <cell r="B386" t="str">
            <v>飛島中</v>
          </cell>
        </row>
        <row r="387">
          <cell r="B387" t="str">
            <v>鳥海八幡中</v>
          </cell>
        </row>
        <row r="388">
          <cell r="B388" t="str">
            <v>東部中</v>
          </cell>
        </row>
        <row r="389">
          <cell r="B389" t="str">
            <v>遊佐中</v>
          </cell>
        </row>
        <row r="390">
          <cell r="B390" t="str">
            <v>山形酒田特支中</v>
          </cell>
        </row>
        <row r="391">
          <cell r="B391" t="str">
            <v>東北大</v>
          </cell>
        </row>
        <row r="392">
          <cell r="B392" t="str">
            <v>宮城教育大</v>
          </cell>
        </row>
        <row r="393">
          <cell r="B393" t="str">
            <v>秋田大</v>
          </cell>
        </row>
        <row r="394">
          <cell r="B394" t="str">
            <v>山形大</v>
          </cell>
        </row>
        <row r="395">
          <cell r="B395" t="str">
            <v>福島大</v>
          </cell>
        </row>
        <row r="396">
          <cell r="B396" t="str">
            <v>茨城大</v>
          </cell>
        </row>
        <row r="397">
          <cell r="B397" t="str">
            <v>筑波大</v>
          </cell>
        </row>
        <row r="398">
          <cell r="B398" t="str">
            <v>千葉大</v>
          </cell>
        </row>
        <row r="399">
          <cell r="B399" t="str">
            <v>東京大</v>
          </cell>
        </row>
        <row r="400">
          <cell r="B400" t="str">
            <v>東京外国語大</v>
          </cell>
        </row>
        <row r="401">
          <cell r="B401" t="str">
            <v>東京学芸大</v>
          </cell>
        </row>
        <row r="402">
          <cell r="B402" t="str">
            <v>東京農工大</v>
          </cell>
        </row>
        <row r="403">
          <cell r="B403" t="str">
            <v>一橋大</v>
          </cell>
        </row>
        <row r="404">
          <cell r="B404" t="str">
            <v>横浜国立大</v>
          </cell>
        </row>
        <row r="405">
          <cell r="B405" t="str">
            <v>新潟大</v>
          </cell>
        </row>
        <row r="406">
          <cell r="B406" t="str">
            <v>信州大</v>
          </cell>
        </row>
        <row r="407">
          <cell r="B407" t="str">
            <v>上越教育大</v>
          </cell>
        </row>
        <row r="408">
          <cell r="B408" t="str">
            <v>高崎経済大</v>
          </cell>
        </row>
        <row r="409">
          <cell r="B409" t="str">
            <v>釧路公立大</v>
          </cell>
        </row>
        <row r="410">
          <cell r="B410" t="str">
            <v>仙台大</v>
          </cell>
        </row>
        <row r="411">
          <cell r="B411" t="str">
            <v>東北学院大</v>
          </cell>
        </row>
        <row r="412">
          <cell r="B412" t="str">
            <v>東北福祉大</v>
          </cell>
        </row>
        <row r="413">
          <cell r="B413" t="str">
            <v>流通経済大</v>
          </cell>
        </row>
        <row r="414">
          <cell r="B414" t="str">
            <v>上武大</v>
          </cell>
        </row>
        <row r="415">
          <cell r="B415" t="str">
            <v>東京国際大</v>
          </cell>
        </row>
        <row r="416">
          <cell r="B416" t="str">
            <v>城西大</v>
          </cell>
        </row>
        <row r="417">
          <cell r="B417" t="str">
            <v>中央学院大</v>
          </cell>
        </row>
        <row r="418">
          <cell r="B418" t="str">
            <v>青山学院大</v>
          </cell>
        </row>
        <row r="419">
          <cell r="B419" t="str">
            <v>亜細亜大</v>
          </cell>
        </row>
        <row r="420">
          <cell r="B420" t="str">
            <v>桜美林大</v>
          </cell>
        </row>
        <row r="421">
          <cell r="B421" t="str">
            <v>國學院大</v>
          </cell>
        </row>
        <row r="422">
          <cell r="B422" t="str">
            <v>国士舘大</v>
          </cell>
        </row>
        <row r="423">
          <cell r="B423" t="str">
            <v>順天堂大</v>
          </cell>
        </row>
        <row r="424">
          <cell r="B424" t="str">
            <v>創価大</v>
          </cell>
        </row>
        <row r="425">
          <cell r="B425" t="str">
            <v>大東文化大</v>
          </cell>
        </row>
        <row r="426">
          <cell r="B426" t="str">
            <v>拓殖大</v>
          </cell>
        </row>
        <row r="427">
          <cell r="B427" t="str">
            <v>玉川大</v>
          </cell>
        </row>
        <row r="428">
          <cell r="B428" t="str">
            <v>中央大</v>
          </cell>
        </row>
        <row r="429">
          <cell r="B429" t="str">
            <v>帝京大</v>
          </cell>
        </row>
        <row r="430">
          <cell r="B430" t="str">
            <v>東海大</v>
          </cell>
        </row>
        <row r="431">
          <cell r="B431" t="str">
            <v>東京経済大</v>
          </cell>
        </row>
        <row r="432">
          <cell r="B432" t="str">
            <v>東京女子体育大</v>
          </cell>
        </row>
        <row r="433">
          <cell r="B433" t="str">
            <v>東京農業大</v>
          </cell>
        </row>
        <row r="434">
          <cell r="B434" t="str">
            <v>東京薬科大</v>
          </cell>
        </row>
        <row r="435">
          <cell r="B435" t="str">
            <v>東洋大</v>
          </cell>
        </row>
        <row r="436">
          <cell r="B436" t="str">
            <v>日本大</v>
          </cell>
        </row>
        <row r="437">
          <cell r="B437" t="str">
            <v>日本体育大</v>
          </cell>
        </row>
        <row r="438">
          <cell r="B438" t="str">
            <v>法政大</v>
          </cell>
        </row>
        <row r="439">
          <cell r="B439" t="str">
            <v>明治大</v>
          </cell>
        </row>
        <row r="440">
          <cell r="B440" t="str">
            <v>明治薬科大</v>
          </cell>
        </row>
        <row r="441">
          <cell r="B441" t="str">
            <v>立教大</v>
          </cell>
        </row>
        <row r="442">
          <cell r="B442" t="str">
            <v>早稲田大</v>
          </cell>
        </row>
        <row r="443">
          <cell r="B443" t="str">
            <v>金沢工業大</v>
          </cell>
        </row>
        <row r="444">
          <cell r="B444" t="str">
            <v>山梨学院大</v>
          </cell>
        </row>
        <row r="445">
          <cell r="B445" t="str">
            <v>岐阜経済大</v>
          </cell>
        </row>
        <row r="446">
          <cell r="B446" t="str">
            <v>中京大</v>
          </cell>
        </row>
        <row r="447">
          <cell r="B447" t="str">
            <v>大阪芸術大</v>
          </cell>
        </row>
        <row r="448">
          <cell r="B448" t="str">
            <v>国際武道大</v>
          </cell>
        </row>
        <row r="449">
          <cell r="B449" t="str">
            <v>白鴎大</v>
          </cell>
        </row>
        <row r="450">
          <cell r="B450" t="str">
            <v>駿河台大</v>
          </cell>
        </row>
        <row r="451">
          <cell r="B451" t="str">
            <v>平成国際大</v>
          </cell>
        </row>
        <row r="452">
          <cell r="B452" t="str">
            <v>松蔭大</v>
          </cell>
        </row>
        <row r="453">
          <cell r="B453" t="str">
            <v>新潟医療福祉大</v>
          </cell>
        </row>
        <row r="454">
          <cell r="B454" t="str">
            <v>武蔵野学院大</v>
          </cell>
        </row>
        <row r="455">
          <cell r="B455" t="str">
            <v>日本薬科大</v>
          </cell>
        </row>
        <row r="456">
          <cell r="B456" t="str">
            <v>東北文教大</v>
          </cell>
        </row>
        <row r="457">
          <cell r="B457" t="str">
            <v>米沢女短大</v>
          </cell>
        </row>
        <row r="458">
          <cell r="B458" t="str">
            <v>東北公益大</v>
          </cell>
        </row>
        <row r="459">
          <cell r="B459" t="str">
            <v>米沢栄養大</v>
          </cell>
        </row>
        <row r="460">
          <cell r="B460" t="str">
            <v>チームミズノ</v>
          </cell>
        </row>
        <row r="461">
          <cell r="B461" t="str">
            <v>南陽沖郷小</v>
          </cell>
        </row>
        <row r="462">
          <cell r="B462" t="str">
            <v>米沢松川小</v>
          </cell>
        </row>
        <row r="463">
          <cell r="B463" t="str">
            <v>まほろばAC</v>
          </cell>
        </row>
        <row r="464">
          <cell r="B464" t="str">
            <v>かわにし陸上</v>
          </cell>
        </row>
        <row r="465">
          <cell r="B465" t="str">
            <v>大石田JSC</v>
          </cell>
        </row>
        <row r="466">
          <cell r="B466" t="str">
            <v>寒河江西村山Jac</v>
          </cell>
        </row>
        <row r="467">
          <cell r="B467" t="str">
            <v>長井ジュニア</v>
          </cell>
        </row>
        <row r="468">
          <cell r="B468" t="str">
            <v>南陽東置賜駅伝Jr</v>
          </cell>
        </row>
        <row r="469">
          <cell r="B469" t="str">
            <v>宮城大</v>
          </cell>
        </row>
        <row r="470">
          <cell r="B470" t="str">
            <v>湯沢雄勝陸協</v>
          </cell>
        </row>
        <row r="471">
          <cell r="B471" t="str">
            <v>塩井FAC</v>
          </cell>
        </row>
        <row r="472">
          <cell r="B472" t="str">
            <v>会津陸協</v>
          </cell>
        </row>
        <row r="473">
          <cell r="B473" t="str">
            <v>楯岡</v>
          </cell>
        </row>
        <row r="474">
          <cell r="B474" t="str">
            <v>SD</v>
          </cell>
        </row>
        <row r="475">
          <cell r="B475" t="str">
            <v>宮城県志津川高</v>
          </cell>
        </row>
        <row r="476">
          <cell r="B476" t="str">
            <v>豊川クラブ</v>
          </cell>
        </row>
        <row r="477">
          <cell r="B477" t="str">
            <v>米沢愛宕小</v>
          </cell>
        </row>
        <row r="478">
          <cell r="B478" t="str">
            <v>米沢関根小</v>
          </cell>
        </row>
        <row r="479">
          <cell r="B479" t="str">
            <v>米沢北部小</v>
          </cell>
        </row>
        <row r="480">
          <cell r="B480" t="str">
            <v>米沢JAM</v>
          </cell>
        </row>
        <row r="481">
          <cell r="B481" t="str">
            <v>松川JAC</v>
          </cell>
        </row>
        <row r="482">
          <cell r="B482" t="str">
            <v>東京陸協</v>
          </cell>
        </row>
        <row r="483">
          <cell r="B483" t="str">
            <v>東邦銀行</v>
          </cell>
        </row>
        <row r="484">
          <cell r="B484" t="str">
            <v>栃木陸協</v>
          </cell>
        </row>
        <row r="485">
          <cell r="B485" t="str">
            <v>東北AC</v>
          </cell>
        </row>
        <row r="486">
          <cell r="B486" t="str">
            <v>寒河江西村山AC</v>
          </cell>
        </row>
        <row r="487">
          <cell r="B487" t="str">
            <v>南陽漆山小</v>
          </cell>
        </row>
        <row r="488">
          <cell r="B488" t="str">
            <v>尾花沢小</v>
          </cell>
        </row>
        <row r="489">
          <cell r="B489" t="str">
            <v>米沢万世小</v>
          </cell>
        </row>
        <row r="490">
          <cell r="B490" t="str">
            <v>酒田松原小</v>
          </cell>
        </row>
        <row r="491">
          <cell r="B491" t="str">
            <v>高畠糠野目小</v>
          </cell>
        </row>
        <row r="492">
          <cell r="B492" t="str">
            <v>七ヶ宿ﾚｰｼﾝｸﾞ</v>
          </cell>
        </row>
        <row r="493">
          <cell r="B493" t="str">
            <v>宮城七ヶ宿中</v>
          </cell>
        </row>
        <row r="494">
          <cell r="B494" t="str">
            <v>山形南山形小</v>
          </cell>
        </row>
        <row r="495">
          <cell r="B495" t="str">
            <v>米沢南部小</v>
          </cell>
        </row>
        <row r="496">
          <cell r="B496" t="str">
            <v>飯豊陸上スポ少</v>
          </cell>
        </row>
      </sheetData>
      <sheetData sheetId="1">
        <row r="149">
          <cell r="AB149" t="str">
            <v>一般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91"/>
  <sheetViews>
    <sheetView tabSelected="1" view="pageBreakPreview" zoomScaleNormal="80" zoomScaleSheetLayoutView="100" workbookViewId="0">
      <selection activeCell="C3" sqref="C3:G3"/>
    </sheetView>
  </sheetViews>
  <sheetFormatPr defaultColWidth="3.625" defaultRowHeight="13.5" x14ac:dyDescent="0.15"/>
  <cols>
    <col min="1" max="1" width="4.625" style="12" bestFit="1" customWidth="1"/>
    <col min="2" max="2" width="7.625" style="12" customWidth="1"/>
    <col min="3" max="3" width="13.75" style="12" customWidth="1"/>
    <col min="4" max="4" width="12.25" style="12" customWidth="1"/>
    <col min="5" max="6" width="4.5" style="12" customWidth="1"/>
    <col min="7" max="7" width="19.875" style="12" customWidth="1"/>
    <col min="8" max="8" width="9.25" style="12" customWidth="1"/>
    <col min="9" max="9" width="3.125" style="12" customWidth="1"/>
    <col min="10" max="10" width="2.5" style="12" customWidth="1"/>
    <col min="11" max="11" width="3.125" style="12" customWidth="1"/>
    <col min="12" max="12" width="2.5" style="12" customWidth="1"/>
    <col min="13" max="13" width="3.125" style="12" customWidth="1"/>
    <col min="14" max="14" width="6.875" style="12" customWidth="1"/>
    <col min="15" max="17" width="3.625" style="12"/>
    <col min="18" max="18" width="10.5" style="12" bestFit="1" customWidth="1"/>
    <col min="19" max="19" width="29" style="13" customWidth="1"/>
    <col min="20" max="22" width="9.5" style="12" bestFit="1" customWidth="1"/>
    <col min="23" max="23" width="8.5" style="12" bestFit="1" customWidth="1"/>
    <col min="24" max="24" width="15" style="12" bestFit="1" customWidth="1"/>
    <col min="25" max="25" width="10.625" style="12" customWidth="1"/>
    <col min="26" max="26" width="19.375" style="12" bestFit="1" customWidth="1"/>
    <col min="27" max="27" width="12.25" style="12" customWidth="1"/>
    <col min="28" max="28" width="5.5" style="12" bestFit="1" customWidth="1"/>
    <col min="29" max="29" width="7.5" style="12" bestFit="1" customWidth="1"/>
    <col min="30" max="30" width="4.375" style="12" customWidth="1"/>
    <col min="31" max="31" width="6.75" style="12" customWidth="1"/>
    <col min="32" max="32" width="12" style="12" customWidth="1"/>
    <col min="33" max="33" width="7.5" bestFit="1" customWidth="1"/>
    <col min="34" max="34" width="6.25" customWidth="1"/>
    <col min="35" max="35" width="13.875" style="9" bestFit="1" customWidth="1"/>
    <col min="36" max="37" width="6.25" customWidth="1"/>
    <col min="38" max="16384" width="3.625" style="12"/>
  </cols>
  <sheetData>
    <row r="1" spans="1:35" ht="32.25" customHeight="1" x14ac:dyDescent="0.15">
      <c r="A1" s="184" t="s">
        <v>596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35" ht="7.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35" ht="22.5" customHeight="1" thickBot="1" x14ac:dyDescent="0.2">
      <c r="A3" s="177" t="s">
        <v>474</v>
      </c>
      <c r="B3" s="173"/>
      <c r="C3" s="178"/>
      <c r="D3" s="179"/>
      <c r="E3" s="179"/>
      <c r="F3" s="179"/>
      <c r="G3" s="180"/>
      <c r="H3" s="173" t="s">
        <v>475</v>
      </c>
      <c r="I3" s="173"/>
      <c r="J3" s="166"/>
      <c r="K3" s="167"/>
      <c r="L3" s="167"/>
      <c r="M3" s="167"/>
      <c r="N3" s="168"/>
      <c r="Y3" s="161" t="s">
        <v>26</v>
      </c>
      <c r="Z3" s="162"/>
      <c r="AA3" s="26" t="s">
        <v>27</v>
      </c>
      <c r="AB3" s="26" t="s">
        <v>34</v>
      </c>
      <c r="AC3" s="27" t="s">
        <v>29</v>
      </c>
      <c r="AD3" s="10"/>
    </row>
    <row r="4" spans="1:35" ht="22.5" customHeight="1" thickTop="1" x14ac:dyDescent="0.15">
      <c r="A4" s="145" t="s">
        <v>473</v>
      </c>
      <c r="B4" s="146"/>
      <c r="C4" s="174"/>
      <c r="D4" s="175"/>
      <c r="E4" s="175"/>
      <c r="F4" s="175"/>
      <c r="G4" s="176"/>
      <c r="H4" s="150" t="s">
        <v>13</v>
      </c>
      <c r="I4" s="150"/>
      <c r="J4" s="163"/>
      <c r="K4" s="164"/>
      <c r="L4" s="164"/>
      <c r="M4" s="164"/>
      <c r="N4" s="165"/>
      <c r="Y4" s="171">
        <f>C3</f>
        <v>0</v>
      </c>
      <c r="Z4" s="172"/>
      <c r="AA4" s="74"/>
      <c r="AB4" s="74" t="s">
        <v>38</v>
      </c>
      <c r="AC4" s="75" t="e">
        <f>VLOOKUP(AA4,'(所属・作業用)'!A:C,3,FALSE)</f>
        <v>#N/A</v>
      </c>
      <c r="AD4" s="10"/>
    </row>
    <row r="5" spans="1:35" ht="17.25" customHeight="1" x14ac:dyDescent="0.15">
      <c r="A5" s="137"/>
      <c r="B5" s="141" t="s">
        <v>1</v>
      </c>
      <c r="C5" s="141" t="s">
        <v>2</v>
      </c>
      <c r="D5" s="141"/>
      <c r="E5" s="141" t="s">
        <v>3</v>
      </c>
      <c r="F5" s="141" t="s">
        <v>4</v>
      </c>
      <c r="G5" s="157" t="s">
        <v>375</v>
      </c>
      <c r="H5" s="158"/>
      <c r="I5" s="141" t="s">
        <v>496</v>
      </c>
      <c r="J5" s="141"/>
      <c r="K5" s="141"/>
      <c r="L5" s="141"/>
      <c r="M5" s="141"/>
      <c r="N5" s="143" t="s">
        <v>6</v>
      </c>
    </row>
    <row r="6" spans="1:35" ht="17.25" customHeight="1" thickBot="1" x14ac:dyDescent="0.2">
      <c r="A6" s="138"/>
      <c r="B6" s="142"/>
      <c r="C6" s="39" t="s">
        <v>10</v>
      </c>
      <c r="D6" s="39" t="s">
        <v>9</v>
      </c>
      <c r="E6" s="142"/>
      <c r="F6" s="142"/>
      <c r="G6" s="159"/>
      <c r="H6" s="160"/>
      <c r="I6" s="142"/>
      <c r="J6" s="142"/>
      <c r="K6" s="142"/>
      <c r="L6" s="142"/>
      <c r="M6" s="142"/>
      <c r="N6" s="144"/>
      <c r="R6" s="10" t="s">
        <v>14</v>
      </c>
      <c r="S6" s="11" t="s">
        <v>31</v>
      </c>
      <c r="T6" s="10" t="s">
        <v>397</v>
      </c>
      <c r="U6" s="10" t="s">
        <v>377</v>
      </c>
      <c r="V6" s="10" t="s">
        <v>378</v>
      </c>
      <c r="W6" s="10" t="s">
        <v>15</v>
      </c>
      <c r="X6" s="10" t="s">
        <v>16</v>
      </c>
      <c r="Y6" s="10" t="s">
        <v>17</v>
      </c>
      <c r="Z6" s="10" t="s">
        <v>18</v>
      </c>
      <c r="AA6" s="10" t="s">
        <v>19</v>
      </c>
      <c r="AB6" s="10" t="s">
        <v>25</v>
      </c>
      <c r="AC6" s="10" t="s">
        <v>20</v>
      </c>
      <c r="AD6" s="10" t="s">
        <v>461</v>
      </c>
      <c r="AE6" s="10" t="s">
        <v>30</v>
      </c>
      <c r="AF6" s="10" t="s">
        <v>457</v>
      </c>
      <c r="AG6" t="s">
        <v>447</v>
      </c>
      <c r="AI6" s="9" t="s">
        <v>459</v>
      </c>
    </row>
    <row r="7" spans="1:35" ht="22.5" customHeight="1" thickTop="1" x14ac:dyDescent="0.15">
      <c r="A7" s="40">
        <v>1</v>
      </c>
      <c r="B7" s="78"/>
      <c r="C7" s="78"/>
      <c r="D7" s="78"/>
      <c r="E7" s="78"/>
      <c r="F7" s="78"/>
      <c r="G7" s="135"/>
      <c r="H7" s="136"/>
      <c r="I7" s="132"/>
      <c r="J7" s="133"/>
      <c r="K7" s="133"/>
      <c r="L7" s="133"/>
      <c r="M7" s="134"/>
      <c r="N7" s="79"/>
      <c r="R7" s="4" t="str">
        <f t="shared" ref="R7:R31" si="0">IF(ISBLANK(B7),"",VLOOKUP(CONCATENATE($AB$4,F7),$R$122:$S$131,2,FALSE)+B7*100)</f>
        <v/>
      </c>
      <c r="S7" s="15" t="str">
        <f>IF(ISBLANK(G7),"",G7)</f>
        <v/>
      </c>
      <c r="T7" s="3" t="str">
        <f>IF($S7="","",VLOOKUP($S7,'(種目・作業用)'!$A$2:$D$30,2,FALSE))</f>
        <v/>
      </c>
      <c r="U7" s="3" t="str">
        <f>IF($S7="","",VLOOKUP($S7,'(種目・作業用)'!$A$2:$D$30,3,FALSE))</f>
        <v/>
      </c>
      <c r="V7" s="3" t="str">
        <f>IF($S7="","",VLOOKUP($S7,'(種目・作業用)'!$A$2:$D$30,4,FALSE))</f>
        <v/>
      </c>
      <c r="W7" s="16" t="str">
        <f>IF(I7="","",I7)</f>
        <v/>
      </c>
      <c r="X7" s="4" t="str">
        <f>IF(W7="000",V7,CONCATENATE(V7," ",W7))</f>
        <v xml:space="preserve"> </v>
      </c>
      <c r="Y7" s="4" t="str">
        <f>IF(ISBLANK(B7),"",B7)</f>
        <v/>
      </c>
      <c r="Z7" s="4" t="str">
        <f t="shared" ref="Z7:Z12" si="1">IF(ISNUMBER(Y7),IF(ISBLANK(E7),AI7,CONCATENATE(AI7,"(",E7,")")),"")</f>
        <v/>
      </c>
      <c r="AA7" s="4" t="str">
        <f>IF(ISNUMBER(Y7),D7,"")</f>
        <v/>
      </c>
      <c r="AB7" s="5" t="str">
        <f t="shared" ref="AB7:AB31" si="2">IF(ISNUMBER(Y7),VLOOKUP(AG7,$AG$121:$AH$168,2,FALSE),"")</f>
        <v/>
      </c>
      <c r="AC7" s="4" t="str">
        <f>IF(ISNUMBER(Y7),$AC$4,"")</f>
        <v/>
      </c>
      <c r="AD7" s="4" t="str">
        <f>IF(ISBLANK(F7),"",IF(F7="男",1,2))</f>
        <v/>
      </c>
      <c r="AE7" s="4"/>
      <c r="AF7" s="4" t="str">
        <f>IF(ISNUMBER(Y7),$AA$4,"")</f>
        <v/>
      </c>
      <c r="AG7" s="30" t="s">
        <v>407</v>
      </c>
      <c r="AI7" s="9" t="str">
        <f>IF(LEN(C7)&gt;6,SUBSTITUTE(C7,"　",""),IF(LEN(C7)=6,C7,IF(LEN(C7)=5,CONCATENATE(C7,"　"),IF(LEN(C7)=4,CONCATENATE(SUBSTITUTE(C7,"　","　　"),"　"),CONCATENATE(SUBSTITUTE(C7,"　","　　　"),"　")))))</f>
        <v>　</v>
      </c>
    </row>
    <row r="8" spans="1:35" ht="22.5" customHeight="1" x14ac:dyDescent="0.15">
      <c r="A8" s="41">
        <v>2</v>
      </c>
      <c r="B8" s="80"/>
      <c r="C8" s="80"/>
      <c r="D8" s="80"/>
      <c r="E8" s="78"/>
      <c r="F8" s="80"/>
      <c r="G8" s="121"/>
      <c r="H8" s="122"/>
      <c r="I8" s="126"/>
      <c r="J8" s="127"/>
      <c r="K8" s="127"/>
      <c r="L8" s="127"/>
      <c r="M8" s="128"/>
      <c r="N8" s="81"/>
      <c r="R8" s="4" t="str">
        <f t="shared" si="0"/>
        <v/>
      </c>
      <c r="S8" s="15" t="str">
        <f t="shared" ref="S8:S31" si="3">IF(ISBLANK(G8),"",G8)</f>
        <v/>
      </c>
      <c r="T8" s="3" t="str">
        <f>IF($S8="","",VLOOKUP($S8,'(種目・作業用)'!$A$2:$D$30,2,FALSE))</f>
        <v/>
      </c>
      <c r="U8" s="3" t="str">
        <f>IF($S8="","",VLOOKUP($S8,'(種目・作業用)'!$A$2:$D$30,3,FALSE))</f>
        <v/>
      </c>
      <c r="V8" s="3" t="str">
        <f>IF($S8="","",VLOOKUP($S8,'(種目・作業用)'!$A$2:$D$30,4,FALSE))</f>
        <v/>
      </c>
      <c r="W8" s="16" t="str">
        <f t="shared" ref="W8:W71" si="4">IF(I8="","",I8)</f>
        <v/>
      </c>
      <c r="X8" s="4" t="str">
        <f t="shared" ref="X8:X31" si="5">IF(W8="000",V8,CONCATENATE(V8," ",W8))</f>
        <v xml:space="preserve"> </v>
      </c>
      <c r="Y8" s="4" t="str">
        <f t="shared" ref="Y8:Y31" si="6">IF(ISBLANK(B8),"",B8)</f>
        <v/>
      </c>
      <c r="Z8" s="4" t="str">
        <f t="shared" si="1"/>
        <v/>
      </c>
      <c r="AA8" s="4" t="str">
        <f t="shared" ref="AA8:AA31" si="7">IF(ISNUMBER(Y8),D8,"")</f>
        <v/>
      </c>
      <c r="AB8" s="5" t="str">
        <f t="shared" si="2"/>
        <v/>
      </c>
      <c r="AC8" s="4" t="str">
        <f t="shared" ref="AC8:AC31" si="8">IF(ISNUMBER(Y8),$AC$4,"")</f>
        <v/>
      </c>
      <c r="AD8" s="4" t="str">
        <f t="shared" ref="AD8:AD71" si="9">IF(ISBLANK(F8),"",IF(F8="男",1,2))</f>
        <v/>
      </c>
      <c r="AE8" s="4"/>
      <c r="AF8" s="4" t="str">
        <f t="shared" ref="AF8:AF31" si="10">IF(ISNUMBER(Y8),$AA$4,"")</f>
        <v/>
      </c>
      <c r="AG8" s="30" t="s">
        <v>407</v>
      </c>
      <c r="AI8" s="9" t="str">
        <f t="shared" ref="AI8:AI31" si="11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22.5" customHeight="1" x14ac:dyDescent="0.15">
      <c r="A9" s="41">
        <v>3</v>
      </c>
      <c r="B9" s="80"/>
      <c r="C9" s="80"/>
      <c r="D9" s="80"/>
      <c r="E9" s="78"/>
      <c r="F9" s="80"/>
      <c r="G9" s="121"/>
      <c r="H9" s="122"/>
      <c r="I9" s="126"/>
      <c r="J9" s="127"/>
      <c r="K9" s="127"/>
      <c r="L9" s="127"/>
      <c r="M9" s="128"/>
      <c r="N9" s="81"/>
      <c r="R9" s="4" t="str">
        <f t="shared" si="0"/>
        <v/>
      </c>
      <c r="S9" s="15" t="str">
        <f t="shared" si="3"/>
        <v/>
      </c>
      <c r="T9" s="3" t="str">
        <f>IF($S9="","",VLOOKUP($S9,'(種目・作業用)'!$A$2:$D$30,2,FALSE))</f>
        <v/>
      </c>
      <c r="U9" s="3" t="str">
        <f>IF($S9="","",VLOOKUP($S9,'(種目・作業用)'!$A$2:$D$30,3,FALSE))</f>
        <v/>
      </c>
      <c r="V9" s="3" t="str">
        <f>IF($S9="","",VLOOKUP($S9,'(種目・作業用)'!$A$2:$D$30,4,FALSE))</f>
        <v/>
      </c>
      <c r="W9" s="16" t="str">
        <f t="shared" si="4"/>
        <v/>
      </c>
      <c r="X9" s="4" t="str">
        <f t="shared" si="5"/>
        <v xml:space="preserve"> </v>
      </c>
      <c r="Y9" s="4" t="str">
        <f t="shared" si="6"/>
        <v/>
      </c>
      <c r="Z9" s="4" t="str">
        <f t="shared" si="1"/>
        <v/>
      </c>
      <c r="AA9" s="4" t="str">
        <f t="shared" si="7"/>
        <v/>
      </c>
      <c r="AB9" s="5" t="str">
        <f t="shared" si="2"/>
        <v/>
      </c>
      <c r="AC9" s="4" t="str">
        <f t="shared" si="8"/>
        <v/>
      </c>
      <c r="AD9" s="4" t="str">
        <f t="shared" si="9"/>
        <v/>
      </c>
      <c r="AE9" s="4"/>
      <c r="AF9" s="4" t="str">
        <f t="shared" si="10"/>
        <v/>
      </c>
      <c r="AG9" s="30" t="s">
        <v>407</v>
      </c>
      <c r="AI9" s="9" t="str">
        <f t="shared" si="11"/>
        <v>　</v>
      </c>
    </row>
    <row r="10" spans="1:35" ht="22.5" customHeight="1" x14ac:dyDescent="0.15">
      <c r="A10" s="41">
        <v>4</v>
      </c>
      <c r="B10" s="80"/>
      <c r="C10" s="80"/>
      <c r="D10" s="80"/>
      <c r="E10" s="78"/>
      <c r="F10" s="80"/>
      <c r="G10" s="121"/>
      <c r="H10" s="122"/>
      <c r="I10" s="126"/>
      <c r="J10" s="127"/>
      <c r="K10" s="127"/>
      <c r="L10" s="127"/>
      <c r="M10" s="128"/>
      <c r="N10" s="81"/>
      <c r="R10" s="4" t="str">
        <f t="shared" si="0"/>
        <v/>
      </c>
      <c r="S10" s="15" t="str">
        <f t="shared" si="3"/>
        <v/>
      </c>
      <c r="T10" s="3" t="str">
        <f>IF($S10="","",VLOOKUP($S10,'(種目・作業用)'!$A$2:$D$30,2,FALSE))</f>
        <v/>
      </c>
      <c r="U10" s="3" t="str">
        <f>IF($S10="","",VLOOKUP($S10,'(種目・作業用)'!$A$2:$D$30,3,FALSE))</f>
        <v/>
      </c>
      <c r="V10" s="3" t="str">
        <f>IF($S10="","",VLOOKUP($S10,'(種目・作業用)'!$A$2:$D$30,4,FALSE))</f>
        <v/>
      </c>
      <c r="W10" s="16" t="str">
        <f t="shared" si="4"/>
        <v/>
      </c>
      <c r="X10" s="4" t="str">
        <f t="shared" si="5"/>
        <v xml:space="preserve"> </v>
      </c>
      <c r="Y10" s="4" t="str">
        <f t="shared" si="6"/>
        <v/>
      </c>
      <c r="Z10" s="4" t="str">
        <f t="shared" si="1"/>
        <v/>
      </c>
      <c r="AA10" s="4" t="str">
        <f t="shared" si="7"/>
        <v/>
      </c>
      <c r="AB10" s="5" t="str">
        <f t="shared" si="2"/>
        <v/>
      </c>
      <c r="AC10" s="4" t="str">
        <f t="shared" si="8"/>
        <v/>
      </c>
      <c r="AD10" s="4" t="str">
        <f t="shared" si="9"/>
        <v/>
      </c>
      <c r="AE10" s="4"/>
      <c r="AF10" s="4" t="str">
        <f t="shared" si="10"/>
        <v/>
      </c>
      <c r="AG10" s="30" t="s">
        <v>407</v>
      </c>
      <c r="AI10" s="9" t="str">
        <f t="shared" si="11"/>
        <v>　</v>
      </c>
    </row>
    <row r="11" spans="1:35" ht="22.5" customHeight="1" x14ac:dyDescent="0.15">
      <c r="A11" s="41">
        <v>5</v>
      </c>
      <c r="B11" s="80"/>
      <c r="C11" s="80"/>
      <c r="D11" s="80"/>
      <c r="E11" s="78"/>
      <c r="F11" s="80"/>
      <c r="G11" s="121"/>
      <c r="H11" s="122"/>
      <c r="I11" s="126"/>
      <c r="J11" s="127"/>
      <c r="K11" s="127"/>
      <c r="L11" s="127"/>
      <c r="M11" s="128"/>
      <c r="N11" s="81"/>
      <c r="R11" s="4" t="str">
        <f t="shared" si="0"/>
        <v/>
      </c>
      <c r="S11" s="15" t="str">
        <f t="shared" si="3"/>
        <v/>
      </c>
      <c r="T11" s="3" t="str">
        <f>IF($S11="","",VLOOKUP($S11,'(種目・作業用)'!$A$2:$D$30,2,FALSE))</f>
        <v/>
      </c>
      <c r="U11" s="3" t="str">
        <f>IF($S11="","",VLOOKUP($S11,'(種目・作業用)'!$A$2:$D$30,3,FALSE))</f>
        <v/>
      </c>
      <c r="V11" s="3" t="str">
        <f>IF($S11="","",VLOOKUP($S11,'(種目・作業用)'!$A$2:$D$30,4,FALSE))</f>
        <v/>
      </c>
      <c r="W11" s="16" t="str">
        <f t="shared" si="4"/>
        <v/>
      </c>
      <c r="X11" s="4" t="str">
        <f t="shared" si="5"/>
        <v xml:space="preserve"> </v>
      </c>
      <c r="Y11" s="4" t="str">
        <f t="shared" si="6"/>
        <v/>
      </c>
      <c r="Z11" s="4" t="str">
        <f t="shared" si="1"/>
        <v/>
      </c>
      <c r="AA11" s="4" t="str">
        <f t="shared" si="7"/>
        <v/>
      </c>
      <c r="AB11" s="5" t="str">
        <f t="shared" si="2"/>
        <v/>
      </c>
      <c r="AC11" s="4" t="str">
        <f t="shared" si="8"/>
        <v/>
      </c>
      <c r="AD11" s="4" t="str">
        <f t="shared" si="9"/>
        <v/>
      </c>
      <c r="AE11" s="4"/>
      <c r="AF11" s="4" t="str">
        <f t="shared" si="10"/>
        <v/>
      </c>
      <c r="AG11" s="30" t="s">
        <v>407</v>
      </c>
      <c r="AI11" s="9" t="str">
        <f t="shared" si="11"/>
        <v>　</v>
      </c>
    </row>
    <row r="12" spans="1:35" ht="22.5" customHeight="1" x14ac:dyDescent="0.15">
      <c r="A12" s="41">
        <v>6</v>
      </c>
      <c r="B12" s="80"/>
      <c r="C12" s="80"/>
      <c r="D12" s="80"/>
      <c r="E12" s="78"/>
      <c r="F12" s="80"/>
      <c r="G12" s="121"/>
      <c r="H12" s="122"/>
      <c r="I12" s="126"/>
      <c r="J12" s="127"/>
      <c r="K12" s="127"/>
      <c r="L12" s="127"/>
      <c r="M12" s="128"/>
      <c r="N12" s="81"/>
      <c r="R12" s="4" t="str">
        <f t="shared" si="0"/>
        <v/>
      </c>
      <c r="S12" s="15" t="str">
        <f t="shared" si="3"/>
        <v/>
      </c>
      <c r="T12" s="3" t="str">
        <f>IF($S12="","",VLOOKUP($S12,'(種目・作業用)'!$A$2:$D$30,2,FALSE))</f>
        <v/>
      </c>
      <c r="U12" s="3" t="str">
        <f>IF($S12="","",VLOOKUP($S12,'(種目・作業用)'!$A$2:$D$30,3,FALSE))</f>
        <v/>
      </c>
      <c r="V12" s="3" t="str">
        <f>IF($S12="","",VLOOKUP($S12,'(種目・作業用)'!$A$2:$D$30,4,FALSE))</f>
        <v/>
      </c>
      <c r="W12" s="16" t="str">
        <f t="shared" si="4"/>
        <v/>
      </c>
      <c r="X12" s="4" t="str">
        <f t="shared" si="5"/>
        <v xml:space="preserve"> </v>
      </c>
      <c r="Y12" s="4" t="str">
        <f t="shared" si="6"/>
        <v/>
      </c>
      <c r="Z12" s="4" t="str">
        <f t="shared" si="1"/>
        <v/>
      </c>
      <c r="AA12" s="4" t="str">
        <f t="shared" si="7"/>
        <v/>
      </c>
      <c r="AB12" s="5" t="str">
        <f t="shared" si="2"/>
        <v/>
      </c>
      <c r="AC12" s="4" t="str">
        <f t="shared" si="8"/>
        <v/>
      </c>
      <c r="AD12" s="4" t="str">
        <f t="shared" si="9"/>
        <v/>
      </c>
      <c r="AE12" s="4"/>
      <c r="AF12" s="4" t="str">
        <f t="shared" si="10"/>
        <v/>
      </c>
      <c r="AG12" s="30" t="s">
        <v>407</v>
      </c>
      <c r="AI12" s="9" t="str">
        <f t="shared" si="11"/>
        <v>　</v>
      </c>
    </row>
    <row r="13" spans="1:35" ht="22.5" customHeight="1" x14ac:dyDescent="0.15">
      <c r="A13" s="41">
        <v>7</v>
      </c>
      <c r="B13" s="80"/>
      <c r="C13" s="80"/>
      <c r="D13" s="80"/>
      <c r="E13" s="78"/>
      <c r="F13" s="80"/>
      <c r="G13" s="121"/>
      <c r="H13" s="122"/>
      <c r="I13" s="126"/>
      <c r="J13" s="127"/>
      <c r="K13" s="127"/>
      <c r="L13" s="127"/>
      <c r="M13" s="128"/>
      <c r="N13" s="81"/>
      <c r="R13" s="4" t="str">
        <f t="shared" si="0"/>
        <v/>
      </c>
      <c r="S13" s="15" t="str">
        <f t="shared" si="3"/>
        <v/>
      </c>
      <c r="T13" s="3" t="str">
        <f>IF($S13="","",VLOOKUP($S13,'(種目・作業用)'!$A$2:$D$30,2,FALSE))</f>
        <v/>
      </c>
      <c r="U13" s="3" t="str">
        <f>IF($S13="","",VLOOKUP($S13,'(種目・作業用)'!$A$2:$D$30,3,FALSE))</f>
        <v/>
      </c>
      <c r="V13" s="3" t="str">
        <f>IF($S13="","",VLOOKUP($S13,'(種目・作業用)'!$A$2:$D$30,4,FALSE))</f>
        <v/>
      </c>
      <c r="W13" s="16" t="str">
        <f t="shared" si="4"/>
        <v/>
      </c>
      <c r="X13" s="4" t="str">
        <f t="shared" si="5"/>
        <v xml:space="preserve"> </v>
      </c>
      <c r="Y13" s="4" t="str">
        <f t="shared" si="6"/>
        <v/>
      </c>
      <c r="Z13" s="4" t="str">
        <f>IF(ISNUMBER(Y13),IF(ISBLANK(E13),AI13,CONCATENATE(AI13,"(",E13,")")),"")</f>
        <v/>
      </c>
      <c r="AA13" s="4" t="str">
        <f t="shared" si="7"/>
        <v/>
      </c>
      <c r="AB13" s="5" t="str">
        <f t="shared" si="2"/>
        <v/>
      </c>
      <c r="AC13" s="4" t="str">
        <f t="shared" si="8"/>
        <v/>
      </c>
      <c r="AD13" s="4" t="str">
        <f t="shared" si="9"/>
        <v/>
      </c>
      <c r="AE13" s="4"/>
      <c r="AF13" s="4" t="str">
        <f t="shared" si="10"/>
        <v/>
      </c>
      <c r="AG13" s="30" t="s">
        <v>407</v>
      </c>
      <c r="AI13" s="9" t="str">
        <f t="shared" si="11"/>
        <v>　</v>
      </c>
    </row>
    <row r="14" spans="1:35" ht="22.5" customHeight="1" x14ac:dyDescent="0.15">
      <c r="A14" s="41">
        <v>8</v>
      </c>
      <c r="B14" s="80"/>
      <c r="C14" s="80"/>
      <c r="D14" s="80"/>
      <c r="E14" s="78"/>
      <c r="F14" s="80"/>
      <c r="G14" s="121"/>
      <c r="H14" s="122"/>
      <c r="I14" s="126"/>
      <c r="J14" s="127"/>
      <c r="K14" s="127"/>
      <c r="L14" s="127"/>
      <c r="M14" s="128"/>
      <c r="N14" s="81"/>
      <c r="R14" s="4" t="str">
        <f t="shared" si="0"/>
        <v/>
      </c>
      <c r="S14" s="15" t="str">
        <f t="shared" si="3"/>
        <v/>
      </c>
      <c r="T14" s="3" t="str">
        <f>IF($S14="","",VLOOKUP($S14,'(種目・作業用)'!$A$2:$D$30,2,FALSE))</f>
        <v/>
      </c>
      <c r="U14" s="3" t="str">
        <f>IF($S14="","",VLOOKUP($S14,'(種目・作業用)'!$A$2:$D$30,3,FALSE))</f>
        <v/>
      </c>
      <c r="V14" s="3" t="str">
        <f>IF($S14="","",VLOOKUP($S14,'(種目・作業用)'!$A$2:$D$30,4,FALSE))</f>
        <v/>
      </c>
      <c r="W14" s="16" t="str">
        <f t="shared" si="4"/>
        <v/>
      </c>
      <c r="X14" s="4" t="str">
        <f t="shared" si="5"/>
        <v xml:space="preserve"> </v>
      </c>
      <c r="Y14" s="4" t="str">
        <f t="shared" si="6"/>
        <v/>
      </c>
      <c r="Z14" s="4" t="str">
        <f t="shared" ref="Z14:Z31" si="12">IF(ISNUMBER(Y14),IF(ISBLANK(E14),AI14,CONCATENATE(AI14,"(",E14,")")),"")</f>
        <v/>
      </c>
      <c r="AA14" s="4" t="str">
        <f t="shared" si="7"/>
        <v/>
      </c>
      <c r="AB14" s="5" t="str">
        <f t="shared" si="2"/>
        <v/>
      </c>
      <c r="AC14" s="4" t="str">
        <f t="shared" si="8"/>
        <v/>
      </c>
      <c r="AD14" s="4" t="str">
        <f t="shared" si="9"/>
        <v/>
      </c>
      <c r="AE14" s="4"/>
      <c r="AF14" s="4" t="str">
        <f t="shared" si="10"/>
        <v/>
      </c>
      <c r="AG14" s="30" t="s">
        <v>407</v>
      </c>
      <c r="AI14" s="9" t="str">
        <f t="shared" si="11"/>
        <v>　</v>
      </c>
    </row>
    <row r="15" spans="1:35" ht="22.5" customHeight="1" x14ac:dyDescent="0.15">
      <c r="A15" s="41">
        <v>9</v>
      </c>
      <c r="B15" s="80"/>
      <c r="C15" s="80"/>
      <c r="D15" s="80"/>
      <c r="E15" s="78"/>
      <c r="F15" s="80"/>
      <c r="G15" s="121"/>
      <c r="H15" s="122"/>
      <c r="I15" s="126"/>
      <c r="J15" s="127"/>
      <c r="K15" s="127"/>
      <c r="L15" s="127"/>
      <c r="M15" s="128"/>
      <c r="N15" s="81"/>
      <c r="R15" s="4" t="str">
        <f t="shared" si="0"/>
        <v/>
      </c>
      <c r="S15" s="15" t="str">
        <f t="shared" si="3"/>
        <v/>
      </c>
      <c r="T15" s="3" t="str">
        <f>IF($S15="","",VLOOKUP($S15,'(種目・作業用)'!$A$2:$D$30,2,FALSE))</f>
        <v/>
      </c>
      <c r="U15" s="3" t="str">
        <f>IF($S15="","",VLOOKUP($S15,'(種目・作業用)'!$A$2:$D$30,3,FALSE))</f>
        <v/>
      </c>
      <c r="V15" s="3" t="str">
        <f>IF($S15="","",VLOOKUP($S15,'(種目・作業用)'!$A$2:$D$30,4,FALSE))</f>
        <v/>
      </c>
      <c r="W15" s="16" t="str">
        <f t="shared" si="4"/>
        <v/>
      </c>
      <c r="X15" s="4" t="str">
        <f t="shared" si="5"/>
        <v xml:space="preserve"> </v>
      </c>
      <c r="Y15" s="4" t="str">
        <f t="shared" si="6"/>
        <v/>
      </c>
      <c r="Z15" s="4" t="str">
        <f t="shared" si="12"/>
        <v/>
      </c>
      <c r="AA15" s="4" t="str">
        <f t="shared" si="7"/>
        <v/>
      </c>
      <c r="AB15" s="5" t="str">
        <f t="shared" si="2"/>
        <v/>
      </c>
      <c r="AC15" s="4" t="str">
        <f t="shared" si="8"/>
        <v/>
      </c>
      <c r="AD15" s="4" t="str">
        <f t="shared" si="9"/>
        <v/>
      </c>
      <c r="AE15" s="4"/>
      <c r="AF15" s="4" t="str">
        <f t="shared" si="10"/>
        <v/>
      </c>
      <c r="AG15" s="30" t="s">
        <v>407</v>
      </c>
      <c r="AI15" s="9" t="str">
        <f t="shared" si="11"/>
        <v>　</v>
      </c>
    </row>
    <row r="16" spans="1:35" ht="22.5" customHeight="1" x14ac:dyDescent="0.15">
      <c r="A16" s="41">
        <v>10</v>
      </c>
      <c r="B16" s="80"/>
      <c r="C16" s="80"/>
      <c r="D16" s="80"/>
      <c r="E16" s="78"/>
      <c r="F16" s="80"/>
      <c r="G16" s="121"/>
      <c r="H16" s="122"/>
      <c r="I16" s="126"/>
      <c r="J16" s="127"/>
      <c r="K16" s="127"/>
      <c r="L16" s="127"/>
      <c r="M16" s="128"/>
      <c r="N16" s="81"/>
      <c r="R16" s="4" t="str">
        <f t="shared" si="0"/>
        <v/>
      </c>
      <c r="S16" s="15" t="str">
        <f t="shared" si="3"/>
        <v/>
      </c>
      <c r="T16" s="3" t="str">
        <f>IF($S16="","",VLOOKUP($S16,'(種目・作業用)'!$A$2:$D$30,2,FALSE))</f>
        <v/>
      </c>
      <c r="U16" s="3" t="str">
        <f>IF($S16="","",VLOOKUP($S16,'(種目・作業用)'!$A$2:$D$30,3,FALSE))</f>
        <v/>
      </c>
      <c r="V16" s="3" t="str">
        <f>IF($S16="","",VLOOKUP($S16,'(種目・作業用)'!$A$2:$D$30,4,FALSE))</f>
        <v/>
      </c>
      <c r="W16" s="16" t="str">
        <f t="shared" si="4"/>
        <v/>
      </c>
      <c r="X16" s="4" t="str">
        <f t="shared" si="5"/>
        <v xml:space="preserve"> </v>
      </c>
      <c r="Y16" s="4" t="str">
        <f t="shared" si="6"/>
        <v/>
      </c>
      <c r="Z16" s="4" t="str">
        <f t="shared" si="12"/>
        <v/>
      </c>
      <c r="AA16" s="4" t="str">
        <f t="shared" si="7"/>
        <v/>
      </c>
      <c r="AB16" s="5" t="str">
        <f t="shared" si="2"/>
        <v/>
      </c>
      <c r="AC16" s="4" t="str">
        <f t="shared" si="8"/>
        <v/>
      </c>
      <c r="AD16" s="4" t="str">
        <f t="shared" si="9"/>
        <v/>
      </c>
      <c r="AE16" s="4"/>
      <c r="AF16" s="4" t="str">
        <f t="shared" si="10"/>
        <v/>
      </c>
      <c r="AG16" s="30" t="s">
        <v>407</v>
      </c>
      <c r="AI16" s="9" t="str">
        <f t="shared" si="11"/>
        <v>　</v>
      </c>
    </row>
    <row r="17" spans="1:35" ht="22.5" customHeight="1" x14ac:dyDescent="0.15">
      <c r="A17" s="41">
        <v>11</v>
      </c>
      <c r="B17" s="80"/>
      <c r="C17" s="80"/>
      <c r="D17" s="80"/>
      <c r="E17" s="78"/>
      <c r="F17" s="80"/>
      <c r="G17" s="121"/>
      <c r="H17" s="122"/>
      <c r="I17" s="126"/>
      <c r="J17" s="127"/>
      <c r="K17" s="127"/>
      <c r="L17" s="127"/>
      <c r="M17" s="128"/>
      <c r="N17" s="81"/>
      <c r="R17" s="4" t="str">
        <f t="shared" si="0"/>
        <v/>
      </c>
      <c r="S17" s="15" t="str">
        <f t="shared" si="3"/>
        <v/>
      </c>
      <c r="T17" s="3" t="str">
        <f>IF($S17="","",VLOOKUP($S17,'(種目・作業用)'!$A$2:$D$30,2,FALSE))</f>
        <v/>
      </c>
      <c r="U17" s="3" t="str">
        <f>IF($S17="","",VLOOKUP($S17,'(種目・作業用)'!$A$2:$D$30,3,FALSE))</f>
        <v/>
      </c>
      <c r="V17" s="3" t="str">
        <f>IF($S17="","",VLOOKUP($S17,'(種目・作業用)'!$A$2:$D$30,4,FALSE))</f>
        <v/>
      </c>
      <c r="W17" s="16" t="str">
        <f t="shared" si="4"/>
        <v/>
      </c>
      <c r="X17" s="4" t="str">
        <f t="shared" si="5"/>
        <v xml:space="preserve"> </v>
      </c>
      <c r="Y17" s="4" t="str">
        <f t="shared" si="6"/>
        <v/>
      </c>
      <c r="Z17" s="4" t="str">
        <f t="shared" si="12"/>
        <v/>
      </c>
      <c r="AA17" s="4" t="str">
        <f t="shared" si="7"/>
        <v/>
      </c>
      <c r="AB17" s="5" t="str">
        <f t="shared" si="2"/>
        <v/>
      </c>
      <c r="AC17" s="4" t="str">
        <f t="shared" si="8"/>
        <v/>
      </c>
      <c r="AD17" s="4" t="str">
        <f t="shared" si="9"/>
        <v/>
      </c>
      <c r="AE17" s="4"/>
      <c r="AF17" s="4" t="str">
        <f t="shared" si="10"/>
        <v/>
      </c>
      <c r="AG17" s="30" t="s">
        <v>407</v>
      </c>
      <c r="AI17" s="9" t="str">
        <f t="shared" si="11"/>
        <v>　</v>
      </c>
    </row>
    <row r="18" spans="1:35" ht="22.5" customHeight="1" x14ac:dyDescent="0.15">
      <c r="A18" s="41">
        <v>12</v>
      </c>
      <c r="B18" s="80"/>
      <c r="C18" s="80"/>
      <c r="D18" s="80"/>
      <c r="E18" s="78"/>
      <c r="F18" s="80"/>
      <c r="G18" s="121"/>
      <c r="H18" s="122"/>
      <c r="I18" s="126"/>
      <c r="J18" s="127"/>
      <c r="K18" s="127"/>
      <c r="L18" s="127"/>
      <c r="M18" s="128"/>
      <c r="N18" s="81"/>
      <c r="R18" s="4" t="str">
        <f t="shared" si="0"/>
        <v/>
      </c>
      <c r="S18" s="15" t="str">
        <f t="shared" si="3"/>
        <v/>
      </c>
      <c r="T18" s="3" t="str">
        <f>IF($S18="","",VLOOKUP($S18,'(種目・作業用)'!$A$2:$D$30,2,FALSE))</f>
        <v/>
      </c>
      <c r="U18" s="3" t="str">
        <f>IF($S18="","",VLOOKUP($S18,'(種目・作業用)'!$A$2:$D$30,3,FALSE))</f>
        <v/>
      </c>
      <c r="V18" s="3" t="str">
        <f>IF($S18="","",VLOOKUP($S18,'(種目・作業用)'!$A$2:$D$30,4,FALSE))</f>
        <v/>
      </c>
      <c r="W18" s="16" t="str">
        <f t="shared" si="4"/>
        <v/>
      </c>
      <c r="X18" s="4" t="str">
        <f t="shared" si="5"/>
        <v xml:space="preserve"> </v>
      </c>
      <c r="Y18" s="4" t="str">
        <f t="shared" si="6"/>
        <v/>
      </c>
      <c r="Z18" s="4" t="str">
        <f t="shared" si="12"/>
        <v/>
      </c>
      <c r="AA18" s="4" t="str">
        <f t="shared" si="7"/>
        <v/>
      </c>
      <c r="AB18" s="5" t="str">
        <f t="shared" si="2"/>
        <v/>
      </c>
      <c r="AC18" s="4" t="str">
        <f t="shared" si="8"/>
        <v/>
      </c>
      <c r="AD18" s="4" t="str">
        <f t="shared" si="9"/>
        <v/>
      </c>
      <c r="AE18" s="4"/>
      <c r="AF18" s="4" t="str">
        <f t="shared" si="10"/>
        <v/>
      </c>
      <c r="AG18" s="30" t="s">
        <v>407</v>
      </c>
      <c r="AI18" s="9" t="str">
        <f t="shared" si="11"/>
        <v>　</v>
      </c>
    </row>
    <row r="19" spans="1:35" ht="22.5" customHeight="1" x14ac:dyDescent="0.15">
      <c r="A19" s="41">
        <v>13</v>
      </c>
      <c r="B19" s="80"/>
      <c r="C19" s="80"/>
      <c r="D19" s="80"/>
      <c r="E19" s="78"/>
      <c r="F19" s="80"/>
      <c r="G19" s="121"/>
      <c r="H19" s="122"/>
      <c r="I19" s="126"/>
      <c r="J19" s="127"/>
      <c r="K19" s="127"/>
      <c r="L19" s="127"/>
      <c r="M19" s="128"/>
      <c r="N19" s="81"/>
      <c r="R19" s="4" t="str">
        <f t="shared" si="0"/>
        <v/>
      </c>
      <c r="S19" s="15" t="str">
        <f t="shared" si="3"/>
        <v/>
      </c>
      <c r="T19" s="3" t="str">
        <f>IF($S19="","",VLOOKUP($S19,'(種目・作業用)'!$A$2:$D$30,2,FALSE))</f>
        <v/>
      </c>
      <c r="U19" s="3" t="str">
        <f>IF($S19="","",VLOOKUP($S19,'(種目・作業用)'!$A$2:$D$30,3,FALSE))</f>
        <v/>
      </c>
      <c r="V19" s="3" t="str">
        <f>IF($S19="","",VLOOKUP($S19,'(種目・作業用)'!$A$2:$D$30,4,FALSE))</f>
        <v/>
      </c>
      <c r="W19" s="16" t="str">
        <f t="shared" si="4"/>
        <v/>
      </c>
      <c r="X19" s="4" t="str">
        <f t="shared" si="5"/>
        <v xml:space="preserve"> </v>
      </c>
      <c r="Y19" s="4" t="str">
        <f t="shared" si="6"/>
        <v/>
      </c>
      <c r="Z19" s="4" t="str">
        <f t="shared" si="12"/>
        <v/>
      </c>
      <c r="AA19" s="4" t="str">
        <f t="shared" si="7"/>
        <v/>
      </c>
      <c r="AB19" s="5" t="str">
        <f t="shared" si="2"/>
        <v/>
      </c>
      <c r="AC19" s="4" t="str">
        <f t="shared" si="8"/>
        <v/>
      </c>
      <c r="AD19" s="4" t="str">
        <f t="shared" si="9"/>
        <v/>
      </c>
      <c r="AE19" s="4"/>
      <c r="AF19" s="4" t="str">
        <f t="shared" si="10"/>
        <v/>
      </c>
      <c r="AG19" s="30" t="s">
        <v>407</v>
      </c>
      <c r="AI19" s="9" t="str">
        <f t="shared" si="11"/>
        <v>　</v>
      </c>
    </row>
    <row r="20" spans="1:35" ht="22.5" customHeight="1" x14ac:dyDescent="0.15">
      <c r="A20" s="41">
        <v>14</v>
      </c>
      <c r="B20" s="80"/>
      <c r="C20" s="80"/>
      <c r="D20" s="80"/>
      <c r="E20" s="78"/>
      <c r="F20" s="80"/>
      <c r="G20" s="121"/>
      <c r="H20" s="122"/>
      <c r="I20" s="126"/>
      <c r="J20" s="127"/>
      <c r="K20" s="127"/>
      <c r="L20" s="127"/>
      <c r="M20" s="128"/>
      <c r="N20" s="81"/>
      <c r="R20" s="4" t="str">
        <f t="shared" si="0"/>
        <v/>
      </c>
      <c r="S20" s="15" t="str">
        <f t="shared" si="3"/>
        <v/>
      </c>
      <c r="T20" s="3" t="str">
        <f>IF($S20="","",VLOOKUP($S20,'(種目・作業用)'!$A$2:$D$30,2,FALSE))</f>
        <v/>
      </c>
      <c r="U20" s="3" t="str">
        <f>IF($S20="","",VLOOKUP($S20,'(種目・作業用)'!$A$2:$D$30,3,FALSE))</f>
        <v/>
      </c>
      <c r="V20" s="3" t="str">
        <f>IF($S20="","",VLOOKUP($S20,'(種目・作業用)'!$A$2:$D$30,4,FALSE))</f>
        <v/>
      </c>
      <c r="W20" s="16" t="str">
        <f t="shared" si="4"/>
        <v/>
      </c>
      <c r="X20" s="4" t="str">
        <f t="shared" si="5"/>
        <v xml:space="preserve"> </v>
      </c>
      <c r="Y20" s="4" t="str">
        <f t="shared" si="6"/>
        <v/>
      </c>
      <c r="Z20" s="4" t="str">
        <f t="shared" si="12"/>
        <v/>
      </c>
      <c r="AA20" s="4" t="str">
        <f t="shared" si="7"/>
        <v/>
      </c>
      <c r="AB20" s="5" t="str">
        <f t="shared" si="2"/>
        <v/>
      </c>
      <c r="AC20" s="4" t="str">
        <f t="shared" si="8"/>
        <v/>
      </c>
      <c r="AD20" s="4" t="str">
        <f t="shared" si="9"/>
        <v/>
      </c>
      <c r="AE20" s="4"/>
      <c r="AF20" s="4" t="str">
        <f t="shared" si="10"/>
        <v/>
      </c>
      <c r="AG20" s="30" t="s">
        <v>407</v>
      </c>
      <c r="AI20" s="9" t="str">
        <f t="shared" si="11"/>
        <v>　</v>
      </c>
    </row>
    <row r="21" spans="1:35" ht="22.5" customHeight="1" x14ac:dyDescent="0.15">
      <c r="A21" s="41">
        <v>15</v>
      </c>
      <c r="B21" s="80"/>
      <c r="C21" s="80"/>
      <c r="D21" s="80"/>
      <c r="E21" s="78"/>
      <c r="F21" s="80"/>
      <c r="G21" s="121"/>
      <c r="H21" s="122"/>
      <c r="I21" s="126"/>
      <c r="J21" s="127"/>
      <c r="K21" s="127"/>
      <c r="L21" s="127"/>
      <c r="M21" s="128"/>
      <c r="N21" s="81"/>
      <c r="R21" s="4" t="str">
        <f t="shared" si="0"/>
        <v/>
      </c>
      <c r="S21" s="15" t="str">
        <f t="shared" si="3"/>
        <v/>
      </c>
      <c r="T21" s="3" t="str">
        <f>IF($S21="","",VLOOKUP($S21,'(種目・作業用)'!$A$2:$D$30,2,FALSE))</f>
        <v/>
      </c>
      <c r="U21" s="3" t="str">
        <f>IF($S21="","",VLOOKUP($S21,'(種目・作業用)'!$A$2:$D$30,3,FALSE))</f>
        <v/>
      </c>
      <c r="V21" s="3" t="str">
        <f>IF($S21="","",VLOOKUP($S21,'(種目・作業用)'!$A$2:$D$30,4,FALSE))</f>
        <v/>
      </c>
      <c r="W21" s="16" t="str">
        <f t="shared" si="4"/>
        <v/>
      </c>
      <c r="X21" s="4" t="str">
        <f t="shared" si="5"/>
        <v xml:space="preserve"> </v>
      </c>
      <c r="Y21" s="4" t="str">
        <f t="shared" si="6"/>
        <v/>
      </c>
      <c r="Z21" s="4" t="str">
        <f t="shared" si="12"/>
        <v/>
      </c>
      <c r="AA21" s="4" t="str">
        <f t="shared" si="7"/>
        <v/>
      </c>
      <c r="AB21" s="5" t="str">
        <f t="shared" si="2"/>
        <v/>
      </c>
      <c r="AC21" s="4" t="str">
        <f t="shared" si="8"/>
        <v/>
      </c>
      <c r="AD21" s="4" t="str">
        <f t="shared" si="9"/>
        <v/>
      </c>
      <c r="AE21" s="4"/>
      <c r="AF21" s="4" t="str">
        <f t="shared" si="10"/>
        <v/>
      </c>
      <c r="AG21" s="30" t="s">
        <v>407</v>
      </c>
      <c r="AI21" s="9" t="str">
        <f t="shared" si="11"/>
        <v>　</v>
      </c>
    </row>
    <row r="22" spans="1:35" ht="22.5" customHeight="1" x14ac:dyDescent="0.15">
      <c r="A22" s="41">
        <v>16</v>
      </c>
      <c r="B22" s="80"/>
      <c r="C22" s="80"/>
      <c r="D22" s="80"/>
      <c r="E22" s="78"/>
      <c r="F22" s="80"/>
      <c r="G22" s="121"/>
      <c r="H22" s="122"/>
      <c r="I22" s="126"/>
      <c r="J22" s="127"/>
      <c r="K22" s="127"/>
      <c r="L22" s="127"/>
      <c r="M22" s="128"/>
      <c r="N22" s="81"/>
      <c r="R22" s="4" t="str">
        <f t="shared" si="0"/>
        <v/>
      </c>
      <c r="S22" s="15" t="str">
        <f t="shared" si="3"/>
        <v/>
      </c>
      <c r="T22" s="3" t="str">
        <f>IF($S22="","",VLOOKUP($S22,'(種目・作業用)'!$A$2:$D$30,2,FALSE))</f>
        <v/>
      </c>
      <c r="U22" s="3" t="str">
        <f>IF($S22="","",VLOOKUP($S22,'(種目・作業用)'!$A$2:$D$30,3,FALSE))</f>
        <v/>
      </c>
      <c r="V22" s="3" t="str">
        <f>IF($S22="","",VLOOKUP($S22,'(種目・作業用)'!$A$2:$D$30,4,FALSE))</f>
        <v/>
      </c>
      <c r="W22" s="16" t="str">
        <f t="shared" si="4"/>
        <v/>
      </c>
      <c r="X22" s="4" t="str">
        <f t="shared" si="5"/>
        <v xml:space="preserve"> </v>
      </c>
      <c r="Y22" s="4" t="str">
        <f t="shared" si="6"/>
        <v/>
      </c>
      <c r="Z22" s="4" t="str">
        <f t="shared" si="12"/>
        <v/>
      </c>
      <c r="AA22" s="4" t="str">
        <f t="shared" si="7"/>
        <v/>
      </c>
      <c r="AB22" s="5" t="str">
        <f t="shared" si="2"/>
        <v/>
      </c>
      <c r="AC22" s="4" t="str">
        <f t="shared" si="8"/>
        <v/>
      </c>
      <c r="AD22" s="4" t="str">
        <f t="shared" si="9"/>
        <v/>
      </c>
      <c r="AE22" s="4"/>
      <c r="AF22" s="4" t="str">
        <f t="shared" si="10"/>
        <v/>
      </c>
      <c r="AG22" s="30" t="s">
        <v>407</v>
      </c>
      <c r="AI22" s="9" t="str">
        <f t="shared" si="11"/>
        <v>　</v>
      </c>
    </row>
    <row r="23" spans="1:35" ht="22.5" customHeight="1" x14ac:dyDescent="0.15">
      <c r="A23" s="41">
        <v>17</v>
      </c>
      <c r="B23" s="80"/>
      <c r="C23" s="80"/>
      <c r="D23" s="80"/>
      <c r="E23" s="78"/>
      <c r="F23" s="80"/>
      <c r="G23" s="121"/>
      <c r="H23" s="122"/>
      <c r="I23" s="126"/>
      <c r="J23" s="127"/>
      <c r="K23" s="127"/>
      <c r="L23" s="127"/>
      <c r="M23" s="128"/>
      <c r="N23" s="81"/>
      <c r="R23" s="4" t="str">
        <f t="shared" si="0"/>
        <v/>
      </c>
      <c r="S23" s="15" t="str">
        <f t="shared" si="3"/>
        <v/>
      </c>
      <c r="T23" s="3" t="str">
        <f>IF($S23="","",VLOOKUP($S23,'(種目・作業用)'!$A$2:$D$30,2,FALSE))</f>
        <v/>
      </c>
      <c r="U23" s="3" t="str">
        <f>IF($S23="","",VLOOKUP($S23,'(種目・作業用)'!$A$2:$D$30,3,FALSE))</f>
        <v/>
      </c>
      <c r="V23" s="3" t="str">
        <f>IF($S23="","",VLOOKUP($S23,'(種目・作業用)'!$A$2:$D$30,4,FALSE))</f>
        <v/>
      </c>
      <c r="W23" s="16" t="str">
        <f t="shared" si="4"/>
        <v/>
      </c>
      <c r="X23" s="4" t="str">
        <f t="shared" si="5"/>
        <v xml:space="preserve"> </v>
      </c>
      <c r="Y23" s="4" t="str">
        <f t="shared" si="6"/>
        <v/>
      </c>
      <c r="Z23" s="4" t="str">
        <f t="shared" si="12"/>
        <v/>
      </c>
      <c r="AA23" s="4" t="str">
        <f t="shared" si="7"/>
        <v/>
      </c>
      <c r="AB23" s="5" t="str">
        <f t="shared" si="2"/>
        <v/>
      </c>
      <c r="AC23" s="4" t="str">
        <f t="shared" si="8"/>
        <v/>
      </c>
      <c r="AD23" s="4" t="str">
        <f t="shared" si="9"/>
        <v/>
      </c>
      <c r="AE23" s="4"/>
      <c r="AF23" s="4" t="str">
        <f t="shared" si="10"/>
        <v/>
      </c>
      <c r="AG23" s="30" t="s">
        <v>407</v>
      </c>
      <c r="AI23" s="9" t="str">
        <f t="shared" si="11"/>
        <v>　</v>
      </c>
    </row>
    <row r="24" spans="1:35" ht="22.5" customHeight="1" x14ac:dyDescent="0.15">
      <c r="A24" s="41">
        <v>18</v>
      </c>
      <c r="B24" s="80"/>
      <c r="C24" s="80"/>
      <c r="D24" s="80"/>
      <c r="E24" s="78"/>
      <c r="F24" s="80"/>
      <c r="G24" s="121"/>
      <c r="H24" s="122"/>
      <c r="I24" s="126"/>
      <c r="J24" s="127"/>
      <c r="K24" s="127"/>
      <c r="L24" s="127"/>
      <c r="M24" s="128"/>
      <c r="N24" s="81"/>
      <c r="R24" s="4" t="str">
        <f t="shared" si="0"/>
        <v/>
      </c>
      <c r="S24" s="15" t="str">
        <f t="shared" si="3"/>
        <v/>
      </c>
      <c r="T24" s="3" t="str">
        <f>IF($S24="","",VLOOKUP($S24,'(種目・作業用)'!$A$2:$D$30,2,FALSE))</f>
        <v/>
      </c>
      <c r="U24" s="3" t="str">
        <f>IF($S24="","",VLOOKUP($S24,'(種目・作業用)'!$A$2:$D$30,3,FALSE))</f>
        <v/>
      </c>
      <c r="V24" s="3" t="str">
        <f>IF($S24="","",VLOOKUP($S24,'(種目・作業用)'!$A$2:$D$30,4,FALSE))</f>
        <v/>
      </c>
      <c r="W24" s="16" t="str">
        <f t="shared" si="4"/>
        <v/>
      </c>
      <c r="X24" s="4" t="str">
        <f t="shared" si="5"/>
        <v xml:space="preserve"> </v>
      </c>
      <c r="Y24" s="4" t="str">
        <f t="shared" si="6"/>
        <v/>
      </c>
      <c r="Z24" s="4" t="str">
        <f t="shared" si="12"/>
        <v/>
      </c>
      <c r="AA24" s="4" t="str">
        <f t="shared" si="7"/>
        <v/>
      </c>
      <c r="AB24" s="5" t="str">
        <f t="shared" si="2"/>
        <v/>
      </c>
      <c r="AC24" s="4" t="str">
        <f t="shared" si="8"/>
        <v/>
      </c>
      <c r="AD24" s="4" t="str">
        <f t="shared" si="9"/>
        <v/>
      </c>
      <c r="AE24" s="4"/>
      <c r="AF24" s="4" t="str">
        <f t="shared" si="10"/>
        <v/>
      </c>
      <c r="AG24" s="30" t="s">
        <v>407</v>
      </c>
      <c r="AI24" s="9" t="str">
        <f t="shared" si="11"/>
        <v>　</v>
      </c>
    </row>
    <row r="25" spans="1:35" ht="22.5" customHeight="1" x14ac:dyDescent="0.15">
      <c r="A25" s="41">
        <v>19</v>
      </c>
      <c r="B25" s="80"/>
      <c r="C25" s="80"/>
      <c r="D25" s="80"/>
      <c r="E25" s="78"/>
      <c r="F25" s="80"/>
      <c r="G25" s="121"/>
      <c r="H25" s="122"/>
      <c r="I25" s="126"/>
      <c r="J25" s="127"/>
      <c r="K25" s="127"/>
      <c r="L25" s="127"/>
      <c r="M25" s="128"/>
      <c r="N25" s="81"/>
      <c r="R25" s="4" t="str">
        <f t="shared" si="0"/>
        <v/>
      </c>
      <c r="S25" s="15" t="str">
        <f t="shared" si="3"/>
        <v/>
      </c>
      <c r="T25" s="3" t="str">
        <f>IF($S25="","",VLOOKUP($S25,'(種目・作業用)'!$A$2:$D$30,2,FALSE))</f>
        <v/>
      </c>
      <c r="U25" s="3" t="str">
        <f>IF($S25="","",VLOOKUP($S25,'(種目・作業用)'!$A$2:$D$30,3,FALSE))</f>
        <v/>
      </c>
      <c r="V25" s="3" t="str">
        <f>IF($S25="","",VLOOKUP($S25,'(種目・作業用)'!$A$2:$D$30,4,FALSE))</f>
        <v/>
      </c>
      <c r="W25" s="16" t="str">
        <f t="shared" si="4"/>
        <v/>
      </c>
      <c r="X25" s="4" t="str">
        <f t="shared" si="5"/>
        <v xml:space="preserve"> </v>
      </c>
      <c r="Y25" s="4" t="str">
        <f t="shared" si="6"/>
        <v/>
      </c>
      <c r="Z25" s="4" t="str">
        <f t="shared" si="12"/>
        <v/>
      </c>
      <c r="AA25" s="4" t="str">
        <f t="shared" si="7"/>
        <v/>
      </c>
      <c r="AB25" s="5" t="str">
        <f t="shared" si="2"/>
        <v/>
      </c>
      <c r="AC25" s="4" t="str">
        <f t="shared" si="8"/>
        <v/>
      </c>
      <c r="AD25" s="4" t="str">
        <f t="shared" si="9"/>
        <v/>
      </c>
      <c r="AE25" s="4"/>
      <c r="AF25" s="4" t="str">
        <f t="shared" si="10"/>
        <v/>
      </c>
      <c r="AG25" s="30" t="s">
        <v>407</v>
      </c>
      <c r="AI25" s="9" t="str">
        <f t="shared" si="11"/>
        <v>　</v>
      </c>
    </row>
    <row r="26" spans="1:35" ht="22.5" customHeight="1" x14ac:dyDescent="0.15">
      <c r="A26" s="41">
        <v>20</v>
      </c>
      <c r="B26" s="80"/>
      <c r="C26" s="80"/>
      <c r="D26" s="80"/>
      <c r="E26" s="78"/>
      <c r="F26" s="80"/>
      <c r="G26" s="121"/>
      <c r="H26" s="122"/>
      <c r="I26" s="126"/>
      <c r="J26" s="127"/>
      <c r="K26" s="127"/>
      <c r="L26" s="127"/>
      <c r="M26" s="128"/>
      <c r="N26" s="81"/>
      <c r="R26" s="4" t="str">
        <f t="shared" si="0"/>
        <v/>
      </c>
      <c r="S26" s="15" t="str">
        <f t="shared" si="3"/>
        <v/>
      </c>
      <c r="T26" s="3" t="str">
        <f>IF($S26="","",VLOOKUP($S26,'(種目・作業用)'!$A$2:$D$30,2,FALSE))</f>
        <v/>
      </c>
      <c r="U26" s="3" t="str">
        <f>IF($S26="","",VLOOKUP($S26,'(種目・作業用)'!$A$2:$D$30,3,FALSE))</f>
        <v/>
      </c>
      <c r="V26" s="3" t="str">
        <f>IF($S26="","",VLOOKUP($S26,'(種目・作業用)'!$A$2:$D$30,4,FALSE))</f>
        <v/>
      </c>
      <c r="W26" s="16" t="str">
        <f t="shared" si="4"/>
        <v/>
      </c>
      <c r="X26" s="4" t="str">
        <f t="shared" si="5"/>
        <v xml:space="preserve"> </v>
      </c>
      <c r="Y26" s="4" t="str">
        <f t="shared" si="6"/>
        <v/>
      </c>
      <c r="Z26" s="4" t="str">
        <f t="shared" si="12"/>
        <v/>
      </c>
      <c r="AA26" s="4" t="str">
        <f t="shared" si="7"/>
        <v/>
      </c>
      <c r="AB26" s="5" t="str">
        <f t="shared" si="2"/>
        <v/>
      </c>
      <c r="AC26" s="4" t="str">
        <f t="shared" si="8"/>
        <v/>
      </c>
      <c r="AD26" s="4" t="str">
        <f t="shared" si="9"/>
        <v/>
      </c>
      <c r="AE26" s="4"/>
      <c r="AF26" s="4" t="str">
        <f t="shared" si="10"/>
        <v/>
      </c>
      <c r="AG26" s="30" t="s">
        <v>407</v>
      </c>
      <c r="AI26" s="9" t="str">
        <f t="shared" si="11"/>
        <v>　</v>
      </c>
    </row>
    <row r="27" spans="1:35" ht="22.5" customHeight="1" x14ac:dyDescent="0.15">
      <c r="A27" s="41">
        <v>21</v>
      </c>
      <c r="B27" s="80"/>
      <c r="C27" s="80"/>
      <c r="D27" s="80"/>
      <c r="E27" s="78"/>
      <c r="F27" s="80"/>
      <c r="G27" s="121"/>
      <c r="H27" s="122"/>
      <c r="I27" s="126"/>
      <c r="J27" s="127"/>
      <c r="K27" s="127"/>
      <c r="L27" s="127"/>
      <c r="M27" s="128"/>
      <c r="N27" s="81"/>
      <c r="R27" s="4" t="str">
        <f t="shared" si="0"/>
        <v/>
      </c>
      <c r="S27" s="15" t="str">
        <f t="shared" si="3"/>
        <v/>
      </c>
      <c r="T27" s="3" t="str">
        <f>IF($S27="","",VLOOKUP($S27,'(種目・作業用)'!$A$2:$D$30,2,FALSE))</f>
        <v/>
      </c>
      <c r="U27" s="3" t="str">
        <f>IF($S27="","",VLOOKUP($S27,'(種目・作業用)'!$A$2:$D$30,3,FALSE))</f>
        <v/>
      </c>
      <c r="V27" s="3" t="str">
        <f>IF($S27="","",VLOOKUP($S27,'(種目・作業用)'!$A$2:$D$30,4,FALSE))</f>
        <v/>
      </c>
      <c r="W27" s="16" t="str">
        <f t="shared" si="4"/>
        <v/>
      </c>
      <c r="X27" s="4" t="str">
        <f t="shared" si="5"/>
        <v xml:space="preserve"> </v>
      </c>
      <c r="Y27" s="4" t="str">
        <f t="shared" si="6"/>
        <v/>
      </c>
      <c r="Z27" s="4" t="str">
        <f t="shared" si="12"/>
        <v/>
      </c>
      <c r="AA27" s="4" t="str">
        <f t="shared" si="7"/>
        <v/>
      </c>
      <c r="AB27" s="5" t="str">
        <f t="shared" si="2"/>
        <v/>
      </c>
      <c r="AC27" s="4" t="str">
        <f t="shared" si="8"/>
        <v/>
      </c>
      <c r="AD27" s="4" t="str">
        <f t="shared" si="9"/>
        <v/>
      </c>
      <c r="AE27" s="4"/>
      <c r="AF27" s="4" t="str">
        <f t="shared" si="10"/>
        <v/>
      </c>
      <c r="AG27" s="30" t="s">
        <v>407</v>
      </c>
      <c r="AI27" s="9" t="str">
        <f t="shared" si="11"/>
        <v>　</v>
      </c>
    </row>
    <row r="28" spans="1:35" ht="22.5" customHeight="1" x14ac:dyDescent="0.15">
      <c r="A28" s="41">
        <v>22</v>
      </c>
      <c r="B28" s="80"/>
      <c r="C28" s="80"/>
      <c r="D28" s="80"/>
      <c r="E28" s="78"/>
      <c r="F28" s="80"/>
      <c r="G28" s="121"/>
      <c r="H28" s="122"/>
      <c r="I28" s="126"/>
      <c r="J28" s="127"/>
      <c r="K28" s="127"/>
      <c r="L28" s="127"/>
      <c r="M28" s="128"/>
      <c r="N28" s="81"/>
      <c r="R28" s="4" t="str">
        <f t="shared" si="0"/>
        <v/>
      </c>
      <c r="S28" s="15" t="str">
        <f t="shared" si="3"/>
        <v/>
      </c>
      <c r="T28" s="3" t="str">
        <f>IF($S28="","",VLOOKUP($S28,'(種目・作業用)'!$A$2:$D$30,2,FALSE))</f>
        <v/>
      </c>
      <c r="U28" s="3" t="str">
        <f>IF($S28="","",VLOOKUP($S28,'(種目・作業用)'!$A$2:$D$30,3,FALSE))</f>
        <v/>
      </c>
      <c r="V28" s="3" t="str">
        <f>IF($S28="","",VLOOKUP($S28,'(種目・作業用)'!$A$2:$D$30,4,FALSE))</f>
        <v/>
      </c>
      <c r="W28" s="16" t="str">
        <f t="shared" si="4"/>
        <v/>
      </c>
      <c r="X28" s="4" t="str">
        <f t="shared" si="5"/>
        <v xml:space="preserve"> </v>
      </c>
      <c r="Y28" s="4" t="str">
        <f t="shared" si="6"/>
        <v/>
      </c>
      <c r="Z28" s="4" t="str">
        <f t="shared" si="12"/>
        <v/>
      </c>
      <c r="AA28" s="4" t="str">
        <f t="shared" si="7"/>
        <v/>
      </c>
      <c r="AB28" s="5" t="str">
        <f t="shared" si="2"/>
        <v/>
      </c>
      <c r="AC28" s="4" t="str">
        <f t="shared" si="8"/>
        <v/>
      </c>
      <c r="AD28" s="4" t="str">
        <f t="shared" si="9"/>
        <v/>
      </c>
      <c r="AE28" s="4"/>
      <c r="AF28" s="4" t="str">
        <f t="shared" si="10"/>
        <v/>
      </c>
      <c r="AG28" s="30" t="s">
        <v>407</v>
      </c>
      <c r="AI28" s="9" t="str">
        <f t="shared" si="11"/>
        <v>　</v>
      </c>
    </row>
    <row r="29" spans="1:35" ht="22.5" customHeight="1" x14ac:dyDescent="0.15">
      <c r="A29" s="41">
        <v>23</v>
      </c>
      <c r="B29" s="80"/>
      <c r="C29" s="78"/>
      <c r="D29" s="78"/>
      <c r="E29" s="78"/>
      <c r="F29" s="78"/>
      <c r="G29" s="121"/>
      <c r="H29" s="122"/>
      <c r="I29" s="126"/>
      <c r="J29" s="127"/>
      <c r="K29" s="127"/>
      <c r="L29" s="127"/>
      <c r="M29" s="128"/>
      <c r="N29" s="81"/>
      <c r="R29" s="4" t="str">
        <f t="shared" si="0"/>
        <v/>
      </c>
      <c r="S29" s="15" t="str">
        <f t="shared" si="3"/>
        <v/>
      </c>
      <c r="T29" s="3" t="str">
        <f>IF($S29="","",VLOOKUP($S29,'(種目・作業用)'!$A$2:$D$30,2,FALSE))</f>
        <v/>
      </c>
      <c r="U29" s="3" t="str">
        <f>IF($S29="","",VLOOKUP($S29,'(種目・作業用)'!$A$2:$D$30,3,FALSE))</f>
        <v/>
      </c>
      <c r="V29" s="3" t="str">
        <f>IF($S29="","",VLOOKUP($S29,'(種目・作業用)'!$A$2:$D$30,4,FALSE))</f>
        <v/>
      </c>
      <c r="W29" s="16" t="str">
        <f t="shared" si="4"/>
        <v/>
      </c>
      <c r="X29" s="4" t="str">
        <f t="shared" si="5"/>
        <v xml:space="preserve"> </v>
      </c>
      <c r="Y29" s="4" t="str">
        <f t="shared" si="6"/>
        <v/>
      </c>
      <c r="Z29" s="4" t="str">
        <f t="shared" si="12"/>
        <v/>
      </c>
      <c r="AA29" s="4" t="str">
        <f t="shared" si="7"/>
        <v/>
      </c>
      <c r="AB29" s="5" t="str">
        <f t="shared" si="2"/>
        <v/>
      </c>
      <c r="AC29" s="4" t="str">
        <f t="shared" si="8"/>
        <v/>
      </c>
      <c r="AD29" s="4" t="str">
        <f t="shared" si="9"/>
        <v/>
      </c>
      <c r="AE29" s="4"/>
      <c r="AF29" s="4" t="str">
        <f t="shared" si="10"/>
        <v/>
      </c>
      <c r="AG29" s="30" t="s">
        <v>407</v>
      </c>
      <c r="AI29" s="9" t="str">
        <f t="shared" si="11"/>
        <v>　</v>
      </c>
    </row>
    <row r="30" spans="1:35" ht="22.5" customHeight="1" x14ac:dyDescent="0.15">
      <c r="A30" s="41">
        <v>24</v>
      </c>
      <c r="B30" s="80"/>
      <c r="C30" s="80"/>
      <c r="D30" s="80"/>
      <c r="E30" s="78"/>
      <c r="F30" s="80"/>
      <c r="G30" s="121"/>
      <c r="H30" s="122"/>
      <c r="I30" s="126"/>
      <c r="J30" s="127"/>
      <c r="K30" s="127"/>
      <c r="L30" s="127"/>
      <c r="M30" s="128"/>
      <c r="N30" s="81"/>
      <c r="R30" s="4" t="str">
        <f t="shared" si="0"/>
        <v/>
      </c>
      <c r="S30" s="15" t="str">
        <f t="shared" si="3"/>
        <v/>
      </c>
      <c r="T30" s="3" t="str">
        <f>IF($S30="","",VLOOKUP($S30,'(種目・作業用)'!$A$2:$D$30,2,FALSE))</f>
        <v/>
      </c>
      <c r="U30" s="3" t="str">
        <f>IF($S30="","",VLOOKUP($S30,'(種目・作業用)'!$A$2:$D$30,3,FALSE))</f>
        <v/>
      </c>
      <c r="V30" s="3" t="str">
        <f>IF($S30="","",VLOOKUP($S30,'(種目・作業用)'!$A$2:$D$30,4,FALSE))</f>
        <v/>
      </c>
      <c r="W30" s="16" t="str">
        <f t="shared" si="4"/>
        <v/>
      </c>
      <c r="X30" s="4" t="str">
        <f t="shared" si="5"/>
        <v xml:space="preserve"> </v>
      </c>
      <c r="Y30" s="4" t="str">
        <f t="shared" si="6"/>
        <v/>
      </c>
      <c r="Z30" s="4" t="str">
        <f t="shared" si="12"/>
        <v/>
      </c>
      <c r="AA30" s="4" t="str">
        <f t="shared" si="7"/>
        <v/>
      </c>
      <c r="AB30" s="5" t="str">
        <f t="shared" si="2"/>
        <v/>
      </c>
      <c r="AC30" s="4" t="str">
        <f t="shared" si="8"/>
        <v/>
      </c>
      <c r="AD30" s="4" t="str">
        <f t="shared" si="9"/>
        <v/>
      </c>
      <c r="AE30" s="4"/>
      <c r="AF30" s="4" t="str">
        <f t="shared" si="10"/>
        <v/>
      </c>
      <c r="AG30" s="30" t="s">
        <v>407</v>
      </c>
      <c r="AI30" s="9" t="str">
        <f t="shared" si="11"/>
        <v>　</v>
      </c>
    </row>
    <row r="31" spans="1:35" ht="22.5" customHeight="1" x14ac:dyDescent="0.15">
      <c r="A31" s="42">
        <v>25</v>
      </c>
      <c r="B31" s="80"/>
      <c r="C31" s="80"/>
      <c r="D31" s="80"/>
      <c r="E31" s="78"/>
      <c r="F31" s="80"/>
      <c r="G31" s="121"/>
      <c r="H31" s="122"/>
      <c r="I31" s="129"/>
      <c r="J31" s="130"/>
      <c r="K31" s="130"/>
      <c r="L31" s="130"/>
      <c r="M31" s="131"/>
      <c r="N31" s="81"/>
      <c r="R31" s="4" t="str">
        <f t="shared" si="0"/>
        <v/>
      </c>
      <c r="S31" s="15" t="str">
        <f t="shared" si="3"/>
        <v/>
      </c>
      <c r="T31" s="3" t="str">
        <f>IF($S31="","",VLOOKUP($S31,'(種目・作業用)'!$A$2:$D$30,2,FALSE))</f>
        <v/>
      </c>
      <c r="U31" s="3" t="str">
        <f>IF($S31="","",VLOOKUP($S31,'(種目・作業用)'!$A$2:$D$30,3,FALSE))</f>
        <v/>
      </c>
      <c r="V31" s="3" t="str">
        <f>IF($S31="","",VLOOKUP($S31,'(種目・作業用)'!$A$2:$D$30,4,FALSE))</f>
        <v/>
      </c>
      <c r="W31" s="16" t="str">
        <f t="shared" si="4"/>
        <v/>
      </c>
      <c r="X31" s="4" t="str">
        <f t="shared" si="5"/>
        <v xml:space="preserve"> </v>
      </c>
      <c r="Y31" s="4" t="str">
        <f t="shared" si="6"/>
        <v/>
      </c>
      <c r="Z31" s="4" t="str">
        <f t="shared" si="12"/>
        <v/>
      </c>
      <c r="AA31" s="4" t="str">
        <f t="shared" si="7"/>
        <v/>
      </c>
      <c r="AB31" s="5" t="str">
        <f t="shared" si="2"/>
        <v/>
      </c>
      <c r="AC31" s="4" t="str">
        <f t="shared" si="8"/>
        <v/>
      </c>
      <c r="AD31" s="4" t="str">
        <f t="shared" si="9"/>
        <v/>
      </c>
      <c r="AE31" s="4"/>
      <c r="AF31" s="4" t="str">
        <f t="shared" si="10"/>
        <v/>
      </c>
      <c r="AG31" s="30" t="s">
        <v>407</v>
      </c>
      <c r="AI31" s="9" t="str">
        <f t="shared" si="11"/>
        <v>　</v>
      </c>
    </row>
    <row r="32" spans="1:35" ht="22.5" customHeight="1" x14ac:dyDescent="0.15">
      <c r="A32" s="43"/>
      <c r="B32" s="44"/>
      <c r="C32" s="44"/>
      <c r="D32" s="44"/>
      <c r="E32" s="44"/>
      <c r="F32" s="44"/>
      <c r="G32" s="45" t="s">
        <v>472</v>
      </c>
      <c r="H32" s="170"/>
      <c r="I32" s="170"/>
      <c r="J32" s="170"/>
      <c r="K32" s="170"/>
      <c r="L32" s="170"/>
      <c r="M32" s="170"/>
      <c r="N32" s="33"/>
      <c r="T32" s="3"/>
      <c r="U32" s="3"/>
      <c r="V32" s="3"/>
      <c r="W32" s="16"/>
      <c r="AB32" s="14"/>
      <c r="AD32" s="4"/>
    </row>
    <row r="33" spans="1:35" ht="7.5" customHeight="1" x14ac:dyDescent="0.15">
      <c r="A33" s="34"/>
      <c r="B33" s="34"/>
      <c r="C33" s="34"/>
      <c r="D33" s="34"/>
      <c r="E33" s="34"/>
      <c r="F33" s="34"/>
      <c r="G33" s="35"/>
      <c r="H33" s="36"/>
      <c r="I33" s="36"/>
      <c r="J33" s="36"/>
      <c r="K33" s="36"/>
      <c r="L33" s="36"/>
      <c r="M33" s="36"/>
      <c r="N33" s="37"/>
      <c r="T33" s="3"/>
      <c r="U33" s="3"/>
      <c r="V33" s="3"/>
      <c r="W33" s="16"/>
      <c r="AB33" s="14"/>
      <c r="AD33" s="4"/>
    </row>
    <row r="34" spans="1:35" ht="22.5" customHeight="1" x14ac:dyDescent="0.15">
      <c r="A34" s="139" t="s">
        <v>448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T34" s="3"/>
      <c r="U34" s="3"/>
      <c r="V34" s="3"/>
      <c r="W34" s="16"/>
      <c r="AB34" s="14"/>
      <c r="AD34" s="4"/>
    </row>
    <row r="35" spans="1:35" ht="7.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T35" s="3"/>
      <c r="U35" s="3"/>
      <c r="V35" s="3"/>
      <c r="W35" s="16"/>
      <c r="AB35" s="14"/>
      <c r="AD35" s="4"/>
    </row>
    <row r="36" spans="1:35" x14ac:dyDescent="0.15">
      <c r="A36" s="25"/>
      <c r="B36" s="25"/>
      <c r="C36" s="25" t="s">
        <v>12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T36" s="3"/>
      <c r="U36" s="3"/>
      <c r="V36" s="3"/>
      <c r="W36" s="16"/>
      <c r="AB36" s="14"/>
      <c r="AD36" s="4"/>
    </row>
    <row r="37" spans="1:35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T37" s="3"/>
      <c r="U37" s="3"/>
      <c r="V37" s="3"/>
      <c r="W37" s="16"/>
      <c r="AB37" s="14"/>
      <c r="AD37" s="4"/>
    </row>
    <row r="38" spans="1:35" x14ac:dyDescent="0.15">
      <c r="A38" s="25"/>
      <c r="B38" s="25"/>
      <c r="C38" s="140" t="s">
        <v>542</v>
      </c>
      <c r="D38" s="140"/>
      <c r="E38" s="25"/>
      <c r="F38" s="25"/>
      <c r="G38" s="25"/>
      <c r="H38" s="25"/>
      <c r="I38" s="25"/>
      <c r="J38" s="25"/>
      <c r="K38" s="25"/>
      <c r="L38" s="25"/>
      <c r="M38" s="25"/>
      <c r="N38" s="25"/>
      <c r="T38" s="3"/>
      <c r="U38" s="3"/>
      <c r="V38" s="3"/>
      <c r="W38" s="16"/>
      <c r="AB38" s="14"/>
      <c r="AD38" s="4"/>
    </row>
    <row r="39" spans="1:35" ht="22.5" customHeight="1" x14ac:dyDescent="0.15">
      <c r="A39" s="25"/>
      <c r="B39" s="25"/>
      <c r="C39" s="25"/>
      <c r="D39" s="119" t="s">
        <v>544</v>
      </c>
      <c r="E39" s="119"/>
      <c r="F39" s="169" t="str">
        <f>$C$3&amp;$D$3</f>
        <v/>
      </c>
      <c r="G39" s="169"/>
      <c r="H39" s="169" t="s">
        <v>599</v>
      </c>
      <c r="I39" s="169"/>
      <c r="J39" s="25"/>
      <c r="K39" s="25"/>
      <c r="L39" s="25"/>
      <c r="M39" s="25"/>
      <c r="N39" s="25"/>
      <c r="T39" s="3"/>
      <c r="U39" s="3"/>
      <c r="V39" s="3"/>
      <c r="W39" s="16"/>
      <c r="AB39" s="14"/>
      <c r="AD39" s="4"/>
    </row>
    <row r="40" spans="1:35" ht="22.5" customHeight="1" x14ac:dyDescent="0.15">
      <c r="A40" s="25"/>
      <c r="B40" s="25"/>
      <c r="C40" s="25"/>
      <c r="D40" s="119" t="s">
        <v>543</v>
      </c>
      <c r="E40" s="119"/>
      <c r="F40" s="125"/>
      <c r="G40" s="125"/>
      <c r="H40" s="125"/>
      <c r="I40" s="125"/>
      <c r="J40" s="25" t="s">
        <v>545</v>
      </c>
      <c r="K40" s="25"/>
      <c r="L40" s="25"/>
      <c r="M40" s="46"/>
      <c r="N40" s="25"/>
      <c r="T40" s="3"/>
      <c r="U40" s="3"/>
      <c r="V40" s="3"/>
      <c r="W40" s="16"/>
      <c r="AB40" s="14"/>
      <c r="AD40" s="4"/>
    </row>
    <row r="41" spans="1:35" ht="32.25" customHeight="1" x14ac:dyDescent="0.15">
      <c r="A41" s="184" t="str">
        <f>A1</f>
        <v>米沢市小学生陸上競技大会申込書 参加申込書（個人種目）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T41" s="3"/>
      <c r="U41" s="3"/>
      <c r="V41" s="3"/>
      <c r="W41" s="16"/>
      <c r="AB41" s="14"/>
      <c r="AD41" s="4"/>
    </row>
    <row r="42" spans="1:35" ht="7.5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T42" s="3"/>
      <c r="U42" s="3"/>
      <c r="V42" s="3"/>
      <c r="W42" s="16"/>
      <c r="AB42" s="14"/>
      <c r="AD42" s="4"/>
    </row>
    <row r="43" spans="1:35" ht="22.5" customHeight="1" x14ac:dyDescent="0.15">
      <c r="A43" s="177" t="s">
        <v>474</v>
      </c>
      <c r="B43" s="173"/>
      <c r="C43" s="181">
        <f>$C$3</f>
        <v>0</v>
      </c>
      <c r="D43" s="182"/>
      <c r="E43" s="182"/>
      <c r="F43" s="182"/>
      <c r="G43" s="183"/>
      <c r="H43" s="173" t="s">
        <v>475</v>
      </c>
      <c r="I43" s="173"/>
      <c r="J43" s="154">
        <f>$J$3</f>
        <v>0</v>
      </c>
      <c r="K43" s="155"/>
      <c r="L43" s="155"/>
      <c r="M43" s="155"/>
      <c r="N43" s="156"/>
      <c r="T43" s="3"/>
      <c r="U43" s="3"/>
      <c r="V43" s="3"/>
      <c r="W43" s="16"/>
      <c r="AB43" s="14"/>
      <c r="AD43" s="4"/>
    </row>
    <row r="44" spans="1:35" ht="22.5" customHeight="1" x14ac:dyDescent="0.15">
      <c r="A44" s="145" t="s">
        <v>473</v>
      </c>
      <c r="B44" s="146"/>
      <c r="C44" s="147">
        <f>$C$4</f>
        <v>0</v>
      </c>
      <c r="D44" s="148"/>
      <c r="E44" s="148"/>
      <c r="F44" s="148"/>
      <c r="G44" s="149"/>
      <c r="H44" s="150" t="s">
        <v>13</v>
      </c>
      <c r="I44" s="150"/>
      <c r="J44" s="151">
        <f>$J$4</f>
        <v>0</v>
      </c>
      <c r="K44" s="152"/>
      <c r="L44" s="152"/>
      <c r="M44" s="152"/>
      <c r="N44" s="153"/>
      <c r="T44" s="3"/>
      <c r="U44" s="3"/>
      <c r="V44" s="3"/>
      <c r="W44" s="16"/>
      <c r="AB44" s="14"/>
      <c r="AD44" s="4"/>
    </row>
    <row r="45" spans="1:35" ht="17.25" customHeight="1" x14ac:dyDescent="0.15">
      <c r="A45" s="137"/>
      <c r="B45" s="141" t="s">
        <v>1</v>
      </c>
      <c r="C45" s="141" t="s">
        <v>2</v>
      </c>
      <c r="D45" s="141"/>
      <c r="E45" s="141" t="s">
        <v>3</v>
      </c>
      <c r="F45" s="141" t="s">
        <v>4</v>
      </c>
      <c r="G45" s="157" t="s">
        <v>375</v>
      </c>
      <c r="H45" s="158"/>
      <c r="I45" s="141" t="s">
        <v>496</v>
      </c>
      <c r="J45" s="141"/>
      <c r="K45" s="141"/>
      <c r="L45" s="141"/>
      <c r="M45" s="141"/>
      <c r="N45" s="143" t="s">
        <v>6</v>
      </c>
      <c r="T45" s="3"/>
      <c r="U45" s="3"/>
      <c r="V45" s="3"/>
      <c r="W45" s="16"/>
      <c r="AB45" s="14"/>
      <c r="AD45" s="4"/>
    </row>
    <row r="46" spans="1:35" ht="17.25" customHeight="1" thickBot="1" x14ac:dyDescent="0.2">
      <c r="A46" s="138"/>
      <c r="B46" s="142"/>
      <c r="C46" s="39" t="s">
        <v>10</v>
      </c>
      <c r="D46" s="39" t="s">
        <v>9</v>
      </c>
      <c r="E46" s="142"/>
      <c r="F46" s="142"/>
      <c r="G46" s="159"/>
      <c r="H46" s="160"/>
      <c r="I46" s="142"/>
      <c r="J46" s="142"/>
      <c r="K46" s="142"/>
      <c r="L46" s="142"/>
      <c r="M46" s="142"/>
      <c r="N46" s="144"/>
      <c r="T46" s="3"/>
      <c r="U46" s="3"/>
      <c r="V46" s="3"/>
      <c r="W46" s="16"/>
      <c r="AB46" s="14"/>
      <c r="AD46" s="4"/>
    </row>
    <row r="47" spans="1:35" ht="22.5" customHeight="1" thickTop="1" x14ac:dyDescent="0.15">
      <c r="A47" s="40">
        <v>26</v>
      </c>
      <c r="B47" s="80"/>
      <c r="C47" s="80"/>
      <c r="D47" s="80"/>
      <c r="E47" s="78"/>
      <c r="F47" s="80"/>
      <c r="G47" s="135"/>
      <c r="H47" s="136"/>
      <c r="I47" s="132"/>
      <c r="J47" s="133"/>
      <c r="K47" s="133"/>
      <c r="L47" s="133"/>
      <c r="M47" s="134"/>
      <c r="N47" s="79"/>
      <c r="R47" s="4" t="str">
        <f t="shared" ref="R47:R71" si="13">IF(ISBLANK(B47),"",VLOOKUP(CONCATENATE($AB$4,F47),$R$122:$S$131,2,FALSE)+B47*100)</f>
        <v/>
      </c>
      <c r="S47" s="15" t="str">
        <f t="shared" ref="S47:S71" si="14">IF(ISBLANK(G47),"",G47)</f>
        <v/>
      </c>
      <c r="T47" s="3" t="str">
        <f>IF($S47="","",VLOOKUP($S47,'(種目・作業用)'!$A$2:$D$30,2,FALSE))</f>
        <v/>
      </c>
      <c r="U47" s="3" t="str">
        <f>IF($S47="","",VLOOKUP($S47,'(種目・作業用)'!$A$2:$D$30,3,FALSE))</f>
        <v/>
      </c>
      <c r="V47" s="3" t="str">
        <f>IF($S47="","",VLOOKUP($S47,'(種目・作業用)'!$A$2:$D$30,4,FALSE))</f>
        <v/>
      </c>
      <c r="W47" s="16" t="str">
        <f t="shared" si="4"/>
        <v/>
      </c>
      <c r="X47" s="4" t="str">
        <f t="shared" ref="X47:X71" si="15">IF(W47="000",V47,CONCATENATE(V47," ",W47))</f>
        <v xml:space="preserve"> </v>
      </c>
      <c r="Y47" s="4" t="str">
        <f t="shared" ref="Y47:Y71" si="16">IF(ISBLANK(B47),"",B47)</f>
        <v/>
      </c>
      <c r="Z47" s="4" t="str">
        <f t="shared" ref="Z47:Z71" si="17">IF(ISNUMBER(Y47),IF(ISBLANK(E47),AI47,CONCATENATE(AI47,"(",E47,")")),"")</f>
        <v/>
      </c>
      <c r="AA47" s="4" t="str">
        <f t="shared" ref="AA47:AA71" si="18">IF(ISNUMBER(Y47),D47,"")</f>
        <v/>
      </c>
      <c r="AB47" s="5" t="str">
        <f t="shared" ref="AB47:AB71" si="19">IF(ISNUMBER(Y47),VLOOKUP(AG47,$AG$121:$AH$168,2,FALSE),"")</f>
        <v/>
      </c>
      <c r="AC47" s="4" t="str">
        <f t="shared" ref="AC47:AC71" si="20">IF(ISNUMBER(Y47),$AC$4,"")</f>
        <v/>
      </c>
      <c r="AD47" s="4" t="str">
        <f t="shared" si="9"/>
        <v/>
      </c>
      <c r="AE47" s="4"/>
      <c r="AF47" s="4" t="str">
        <f t="shared" ref="AF47:AF71" si="21">IF(ISNUMBER(Y47),$AA$4,"")</f>
        <v/>
      </c>
      <c r="AG47" s="30" t="s">
        <v>407</v>
      </c>
      <c r="AI47" s="9" t="str">
        <f t="shared" ref="AI47:AI71" si="22">IF(LEN(C47)&gt;6,SUBSTITUTE(C47,"　",""),IF(LEN(C47)=6,C47,IF(LEN(C47)=5,CONCATENATE(C47,"　"),IF(LEN(C47)=4,CONCATENATE(SUBSTITUTE(C47,"　","　　"),"　"),CONCATENATE(SUBSTITUTE(C47,"　","　　　"),"　")))))</f>
        <v>　</v>
      </c>
    </row>
    <row r="48" spans="1:35" ht="22.5" customHeight="1" x14ac:dyDescent="0.15">
      <c r="A48" s="41">
        <v>27</v>
      </c>
      <c r="B48" s="80"/>
      <c r="C48" s="80"/>
      <c r="D48" s="80"/>
      <c r="E48" s="78"/>
      <c r="F48" s="80"/>
      <c r="G48" s="121"/>
      <c r="H48" s="122"/>
      <c r="I48" s="126"/>
      <c r="J48" s="127"/>
      <c r="K48" s="127"/>
      <c r="L48" s="127"/>
      <c r="M48" s="128"/>
      <c r="N48" s="81"/>
      <c r="R48" s="4" t="str">
        <f t="shared" si="13"/>
        <v/>
      </c>
      <c r="S48" s="15" t="str">
        <f t="shared" si="14"/>
        <v/>
      </c>
      <c r="T48" s="3" t="str">
        <f>IF($S48="","",VLOOKUP($S48,'(種目・作業用)'!$A$2:$D$30,2,FALSE))</f>
        <v/>
      </c>
      <c r="U48" s="3" t="str">
        <f>IF($S48="","",VLOOKUP($S48,'(種目・作業用)'!$A$2:$D$30,3,FALSE))</f>
        <v/>
      </c>
      <c r="V48" s="3" t="str">
        <f>IF($S48="","",VLOOKUP($S48,'(種目・作業用)'!$A$2:$D$30,4,FALSE))</f>
        <v/>
      </c>
      <c r="W48" s="16" t="str">
        <f t="shared" si="4"/>
        <v/>
      </c>
      <c r="X48" s="4" t="str">
        <f t="shared" si="15"/>
        <v xml:space="preserve"> </v>
      </c>
      <c r="Y48" s="4" t="str">
        <f t="shared" si="16"/>
        <v/>
      </c>
      <c r="Z48" s="4" t="str">
        <f t="shared" si="17"/>
        <v/>
      </c>
      <c r="AA48" s="4" t="str">
        <f t="shared" si="18"/>
        <v/>
      </c>
      <c r="AB48" s="5" t="str">
        <f t="shared" si="19"/>
        <v/>
      </c>
      <c r="AC48" s="4" t="str">
        <f t="shared" si="20"/>
        <v/>
      </c>
      <c r="AD48" s="4" t="str">
        <f t="shared" si="9"/>
        <v/>
      </c>
      <c r="AE48" s="4"/>
      <c r="AF48" s="4" t="str">
        <f t="shared" si="21"/>
        <v/>
      </c>
      <c r="AG48" s="30" t="s">
        <v>407</v>
      </c>
      <c r="AI48" s="9" t="str">
        <f t="shared" si="22"/>
        <v>　</v>
      </c>
    </row>
    <row r="49" spans="1:35" ht="22.5" customHeight="1" x14ac:dyDescent="0.15">
      <c r="A49" s="41">
        <v>28</v>
      </c>
      <c r="B49" s="80"/>
      <c r="C49" s="80"/>
      <c r="D49" s="80"/>
      <c r="E49" s="78"/>
      <c r="F49" s="80"/>
      <c r="G49" s="121"/>
      <c r="H49" s="122"/>
      <c r="I49" s="126"/>
      <c r="J49" s="127"/>
      <c r="K49" s="127"/>
      <c r="L49" s="127"/>
      <c r="M49" s="128"/>
      <c r="N49" s="81"/>
      <c r="R49" s="4" t="str">
        <f t="shared" si="13"/>
        <v/>
      </c>
      <c r="S49" s="15" t="str">
        <f t="shared" si="14"/>
        <v/>
      </c>
      <c r="T49" s="3" t="str">
        <f>IF($S49="","",VLOOKUP($S49,'(種目・作業用)'!$A$2:$D$30,2,FALSE))</f>
        <v/>
      </c>
      <c r="U49" s="3" t="str">
        <f>IF($S49="","",VLOOKUP($S49,'(種目・作業用)'!$A$2:$D$30,3,FALSE))</f>
        <v/>
      </c>
      <c r="V49" s="3" t="str">
        <f>IF($S49="","",VLOOKUP($S49,'(種目・作業用)'!$A$2:$D$30,4,FALSE))</f>
        <v/>
      </c>
      <c r="W49" s="16" t="str">
        <f t="shared" si="4"/>
        <v/>
      </c>
      <c r="X49" s="4" t="str">
        <f t="shared" si="15"/>
        <v xml:space="preserve"> </v>
      </c>
      <c r="Y49" s="4" t="str">
        <f t="shared" si="16"/>
        <v/>
      </c>
      <c r="Z49" s="4" t="str">
        <f t="shared" si="17"/>
        <v/>
      </c>
      <c r="AA49" s="4" t="str">
        <f t="shared" si="18"/>
        <v/>
      </c>
      <c r="AB49" s="5" t="str">
        <f t="shared" si="19"/>
        <v/>
      </c>
      <c r="AC49" s="4" t="str">
        <f t="shared" si="20"/>
        <v/>
      </c>
      <c r="AD49" s="4" t="str">
        <f t="shared" si="9"/>
        <v/>
      </c>
      <c r="AE49" s="4"/>
      <c r="AF49" s="4" t="str">
        <f t="shared" si="21"/>
        <v/>
      </c>
      <c r="AG49" s="30" t="s">
        <v>407</v>
      </c>
      <c r="AI49" s="9" t="str">
        <f t="shared" si="22"/>
        <v>　</v>
      </c>
    </row>
    <row r="50" spans="1:35" ht="22.5" customHeight="1" x14ac:dyDescent="0.15">
      <c r="A50" s="41">
        <v>29</v>
      </c>
      <c r="B50" s="80"/>
      <c r="C50" s="80"/>
      <c r="D50" s="80"/>
      <c r="E50" s="78"/>
      <c r="F50" s="80"/>
      <c r="G50" s="121"/>
      <c r="H50" s="122"/>
      <c r="I50" s="126"/>
      <c r="J50" s="127"/>
      <c r="K50" s="127"/>
      <c r="L50" s="127"/>
      <c r="M50" s="128"/>
      <c r="N50" s="81"/>
      <c r="R50" s="4" t="str">
        <f t="shared" si="13"/>
        <v/>
      </c>
      <c r="S50" s="15" t="str">
        <f t="shared" si="14"/>
        <v/>
      </c>
      <c r="T50" s="3" t="str">
        <f>IF($S50="","",VLOOKUP($S50,'(種目・作業用)'!$A$2:$D$30,2,FALSE))</f>
        <v/>
      </c>
      <c r="U50" s="3" t="str">
        <f>IF($S50="","",VLOOKUP($S50,'(種目・作業用)'!$A$2:$D$30,3,FALSE))</f>
        <v/>
      </c>
      <c r="V50" s="3" t="str">
        <f>IF($S50="","",VLOOKUP($S50,'(種目・作業用)'!$A$2:$D$30,4,FALSE))</f>
        <v/>
      </c>
      <c r="W50" s="16" t="str">
        <f t="shared" si="4"/>
        <v/>
      </c>
      <c r="X50" s="4" t="str">
        <f t="shared" si="15"/>
        <v xml:space="preserve"> </v>
      </c>
      <c r="Y50" s="4" t="str">
        <f t="shared" si="16"/>
        <v/>
      </c>
      <c r="Z50" s="4" t="str">
        <f t="shared" si="17"/>
        <v/>
      </c>
      <c r="AA50" s="4" t="str">
        <f t="shared" si="18"/>
        <v/>
      </c>
      <c r="AB50" s="5" t="str">
        <f t="shared" si="19"/>
        <v/>
      </c>
      <c r="AC50" s="4" t="str">
        <f t="shared" si="20"/>
        <v/>
      </c>
      <c r="AD50" s="4" t="str">
        <f t="shared" si="9"/>
        <v/>
      </c>
      <c r="AE50" s="4"/>
      <c r="AF50" s="4" t="str">
        <f t="shared" si="21"/>
        <v/>
      </c>
      <c r="AG50" s="30" t="s">
        <v>407</v>
      </c>
      <c r="AI50" s="9" t="str">
        <f t="shared" si="22"/>
        <v>　</v>
      </c>
    </row>
    <row r="51" spans="1:35" ht="22.5" customHeight="1" x14ac:dyDescent="0.15">
      <c r="A51" s="41">
        <v>30</v>
      </c>
      <c r="B51" s="80"/>
      <c r="C51" s="80"/>
      <c r="D51" s="80"/>
      <c r="E51" s="78"/>
      <c r="F51" s="80"/>
      <c r="G51" s="121"/>
      <c r="H51" s="122"/>
      <c r="I51" s="126"/>
      <c r="J51" s="127"/>
      <c r="K51" s="127"/>
      <c r="L51" s="127"/>
      <c r="M51" s="128"/>
      <c r="N51" s="81"/>
      <c r="R51" s="4" t="str">
        <f t="shared" si="13"/>
        <v/>
      </c>
      <c r="S51" s="15" t="str">
        <f t="shared" si="14"/>
        <v/>
      </c>
      <c r="T51" s="3" t="str">
        <f>IF($S51="","",VLOOKUP($S51,'(種目・作業用)'!$A$2:$D$30,2,FALSE))</f>
        <v/>
      </c>
      <c r="U51" s="3" t="str">
        <f>IF($S51="","",VLOOKUP($S51,'(種目・作業用)'!$A$2:$D$30,3,FALSE))</f>
        <v/>
      </c>
      <c r="V51" s="3" t="str">
        <f>IF($S51="","",VLOOKUP($S51,'(種目・作業用)'!$A$2:$D$30,4,FALSE))</f>
        <v/>
      </c>
      <c r="W51" s="16" t="str">
        <f t="shared" si="4"/>
        <v/>
      </c>
      <c r="X51" s="4" t="str">
        <f t="shared" si="15"/>
        <v xml:space="preserve"> </v>
      </c>
      <c r="Y51" s="4" t="str">
        <f t="shared" si="16"/>
        <v/>
      </c>
      <c r="Z51" s="4" t="str">
        <f t="shared" si="17"/>
        <v/>
      </c>
      <c r="AA51" s="4" t="str">
        <f t="shared" si="18"/>
        <v/>
      </c>
      <c r="AB51" s="5" t="str">
        <f t="shared" si="19"/>
        <v/>
      </c>
      <c r="AC51" s="4" t="str">
        <f t="shared" si="20"/>
        <v/>
      </c>
      <c r="AD51" s="4" t="str">
        <f t="shared" si="9"/>
        <v/>
      </c>
      <c r="AE51" s="4"/>
      <c r="AF51" s="4" t="str">
        <f t="shared" si="21"/>
        <v/>
      </c>
      <c r="AG51" s="30" t="s">
        <v>407</v>
      </c>
      <c r="AI51" s="9" t="str">
        <f t="shared" si="22"/>
        <v>　</v>
      </c>
    </row>
    <row r="52" spans="1:35" ht="22.5" customHeight="1" x14ac:dyDescent="0.15">
      <c r="A52" s="41">
        <v>31</v>
      </c>
      <c r="B52" s="80"/>
      <c r="C52" s="80"/>
      <c r="D52" s="80"/>
      <c r="E52" s="78"/>
      <c r="F52" s="80"/>
      <c r="G52" s="121"/>
      <c r="H52" s="122"/>
      <c r="I52" s="126"/>
      <c r="J52" s="127"/>
      <c r="K52" s="127"/>
      <c r="L52" s="127"/>
      <c r="M52" s="128"/>
      <c r="N52" s="81"/>
      <c r="R52" s="4" t="str">
        <f t="shared" si="13"/>
        <v/>
      </c>
      <c r="S52" s="15" t="str">
        <f t="shared" si="14"/>
        <v/>
      </c>
      <c r="T52" s="3" t="str">
        <f>IF($S52="","",VLOOKUP($S52,'(種目・作業用)'!$A$2:$D$30,2,FALSE))</f>
        <v/>
      </c>
      <c r="U52" s="3" t="str">
        <f>IF($S52="","",VLOOKUP($S52,'(種目・作業用)'!$A$2:$D$30,3,FALSE))</f>
        <v/>
      </c>
      <c r="V52" s="3" t="str">
        <f>IF($S52="","",VLOOKUP($S52,'(種目・作業用)'!$A$2:$D$30,4,FALSE))</f>
        <v/>
      </c>
      <c r="W52" s="16" t="str">
        <f t="shared" si="4"/>
        <v/>
      </c>
      <c r="X52" s="4" t="str">
        <f t="shared" si="15"/>
        <v xml:space="preserve"> </v>
      </c>
      <c r="Y52" s="4" t="str">
        <f t="shared" si="16"/>
        <v/>
      </c>
      <c r="Z52" s="4" t="str">
        <f t="shared" si="17"/>
        <v/>
      </c>
      <c r="AA52" s="4" t="str">
        <f t="shared" si="18"/>
        <v/>
      </c>
      <c r="AB52" s="5" t="str">
        <f t="shared" si="19"/>
        <v/>
      </c>
      <c r="AC52" s="4" t="str">
        <f t="shared" si="20"/>
        <v/>
      </c>
      <c r="AD52" s="4" t="str">
        <f t="shared" si="9"/>
        <v/>
      </c>
      <c r="AE52" s="4"/>
      <c r="AF52" s="4" t="str">
        <f t="shared" si="21"/>
        <v/>
      </c>
      <c r="AG52" s="30" t="s">
        <v>407</v>
      </c>
      <c r="AI52" s="9" t="str">
        <f t="shared" si="22"/>
        <v>　</v>
      </c>
    </row>
    <row r="53" spans="1:35" ht="22.5" customHeight="1" x14ac:dyDescent="0.15">
      <c r="A53" s="41">
        <v>32</v>
      </c>
      <c r="B53" s="80"/>
      <c r="C53" s="80"/>
      <c r="D53" s="80"/>
      <c r="E53" s="78"/>
      <c r="F53" s="80"/>
      <c r="G53" s="121"/>
      <c r="H53" s="122"/>
      <c r="I53" s="126"/>
      <c r="J53" s="127"/>
      <c r="K53" s="127"/>
      <c r="L53" s="127"/>
      <c r="M53" s="128"/>
      <c r="N53" s="81"/>
      <c r="R53" s="4" t="str">
        <f t="shared" si="13"/>
        <v/>
      </c>
      <c r="S53" s="15" t="str">
        <f t="shared" si="14"/>
        <v/>
      </c>
      <c r="T53" s="3" t="str">
        <f>IF($S53="","",VLOOKUP($S53,'(種目・作業用)'!$A$2:$D$30,2,FALSE))</f>
        <v/>
      </c>
      <c r="U53" s="3" t="str">
        <f>IF($S53="","",VLOOKUP($S53,'(種目・作業用)'!$A$2:$D$30,3,FALSE))</f>
        <v/>
      </c>
      <c r="V53" s="3" t="str">
        <f>IF($S53="","",VLOOKUP($S53,'(種目・作業用)'!$A$2:$D$30,4,FALSE))</f>
        <v/>
      </c>
      <c r="W53" s="16" t="str">
        <f t="shared" si="4"/>
        <v/>
      </c>
      <c r="X53" s="4" t="str">
        <f t="shared" si="15"/>
        <v xml:space="preserve"> </v>
      </c>
      <c r="Y53" s="4" t="str">
        <f t="shared" si="16"/>
        <v/>
      </c>
      <c r="Z53" s="4" t="str">
        <f t="shared" si="17"/>
        <v/>
      </c>
      <c r="AA53" s="4" t="str">
        <f t="shared" si="18"/>
        <v/>
      </c>
      <c r="AB53" s="5" t="str">
        <f t="shared" si="19"/>
        <v/>
      </c>
      <c r="AC53" s="4" t="str">
        <f t="shared" si="20"/>
        <v/>
      </c>
      <c r="AD53" s="4" t="str">
        <f t="shared" si="9"/>
        <v/>
      </c>
      <c r="AE53" s="4"/>
      <c r="AF53" s="4" t="str">
        <f t="shared" si="21"/>
        <v/>
      </c>
      <c r="AG53" s="30" t="s">
        <v>407</v>
      </c>
      <c r="AI53" s="9" t="str">
        <f t="shared" si="22"/>
        <v>　</v>
      </c>
    </row>
    <row r="54" spans="1:35" ht="22.5" customHeight="1" x14ac:dyDescent="0.15">
      <c r="A54" s="41">
        <v>33</v>
      </c>
      <c r="B54" s="80"/>
      <c r="C54" s="80"/>
      <c r="D54" s="80"/>
      <c r="E54" s="78"/>
      <c r="F54" s="80"/>
      <c r="G54" s="121"/>
      <c r="H54" s="122"/>
      <c r="I54" s="126"/>
      <c r="J54" s="127"/>
      <c r="K54" s="127"/>
      <c r="L54" s="127"/>
      <c r="M54" s="128"/>
      <c r="N54" s="81"/>
      <c r="R54" s="4" t="str">
        <f t="shared" si="13"/>
        <v/>
      </c>
      <c r="S54" s="15" t="str">
        <f t="shared" si="14"/>
        <v/>
      </c>
      <c r="T54" s="3" t="str">
        <f>IF($S54="","",VLOOKUP($S54,'(種目・作業用)'!$A$2:$D$30,2,FALSE))</f>
        <v/>
      </c>
      <c r="U54" s="3" t="str">
        <f>IF($S54="","",VLOOKUP($S54,'(種目・作業用)'!$A$2:$D$30,3,FALSE))</f>
        <v/>
      </c>
      <c r="V54" s="3" t="str">
        <f>IF($S54="","",VLOOKUP($S54,'(種目・作業用)'!$A$2:$D$30,4,FALSE))</f>
        <v/>
      </c>
      <c r="W54" s="16" t="str">
        <f t="shared" si="4"/>
        <v/>
      </c>
      <c r="X54" s="4" t="str">
        <f t="shared" si="15"/>
        <v xml:space="preserve"> </v>
      </c>
      <c r="Y54" s="4" t="str">
        <f t="shared" si="16"/>
        <v/>
      </c>
      <c r="Z54" s="4" t="str">
        <f t="shared" si="17"/>
        <v/>
      </c>
      <c r="AA54" s="4" t="str">
        <f t="shared" si="18"/>
        <v/>
      </c>
      <c r="AB54" s="5" t="str">
        <f t="shared" si="19"/>
        <v/>
      </c>
      <c r="AC54" s="4" t="str">
        <f t="shared" si="20"/>
        <v/>
      </c>
      <c r="AD54" s="4" t="str">
        <f t="shared" si="9"/>
        <v/>
      </c>
      <c r="AE54" s="4"/>
      <c r="AF54" s="4" t="str">
        <f t="shared" si="21"/>
        <v/>
      </c>
      <c r="AG54" s="30" t="s">
        <v>407</v>
      </c>
      <c r="AI54" s="9" t="str">
        <f t="shared" si="22"/>
        <v>　</v>
      </c>
    </row>
    <row r="55" spans="1:35" ht="22.5" customHeight="1" x14ac:dyDescent="0.15">
      <c r="A55" s="41">
        <v>34</v>
      </c>
      <c r="B55" s="80"/>
      <c r="C55" s="80"/>
      <c r="D55" s="80"/>
      <c r="E55" s="78"/>
      <c r="F55" s="80"/>
      <c r="G55" s="121"/>
      <c r="H55" s="122"/>
      <c r="I55" s="126"/>
      <c r="J55" s="127"/>
      <c r="K55" s="127"/>
      <c r="L55" s="127"/>
      <c r="M55" s="128"/>
      <c r="N55" s="81"/>
      <c r="R55" s="4" t="str">
        <f t="shared" si="13"/>
        <v/>
      </c>
      <c r="S55" s="15" t="str">
        <f t="shared" si="14"/>
        <v/>
      </c>
      <c r="T55" s="3" t="str">
        <f>IF($S55="","",VLOOKUP($S55,'(種目・作業用)'!$A$2:$D$30,2,FALSE))</f>
        <v/>
      </c>
      <c r="U55" s="3" t="str">
        <f>IF($S55="","",VLOOKUP($S55,'(種目・作業用)'!$A$2:$D$30,3,FALSE))</f>
        <v/>
      </c>
      <c r="V55" s="3" t="str">
        <f>IF($S55="","",VLOOKUP($S55,'(種目・作業用)'!$A$2:$D$30,4,FALSE))</f>
        <v/>
      </c>
      <c r="W55" s="16" t="str">
        <f t="shared" si="4"/>
        <v/>
      </c>
      <c r="X55" s="4" t="str">
        <f t="shared" si="15"/>
        <v xml:space="preserve"> </v>
      </c>
      <c r="Y55" s="4" t="str">
        <f t="shared" si="16"/>
        <v/>
      </c>
      <c r="Z55" s="4" t="str">
        <f t="shared" si="17"/>
        <v/>
      </c>
      <c r="AA55" s="4" t="str">
        <f t="shared" si="18"/>
        <v/>
      </c>
      <c r="AB55" s="5" t="str">
        <f t="shared" si="19"/>
        <v/>
      </c>
      <c r="AC55" s="4" t="str">
        <f t="shared" si="20"/>
        <v/>
      </c>
      <c r="AD55" s="4" t="str">
        <f t="shared" si="9"/>
        <v/>
      </c>
      <c r="AE55" s="4"/>
      <c r="AF55" s="4" t="str">
        <f t="shared" si="21"/>
        <v/>
      </c>
      <c r="AG55" s="30" t="s">
        <v>407</v>
      </c>
      <c r="AI55" s="9" t="str">
        <f t="shared" si="22"/>
        <v>　</v>
      </c>
    </row>
    <row r="56" spans="1:35" ht="22.5" customHeight="1" x14ac:dyDescent="0.15">
      <c r="A56" s="41">
        <v>35</v>
      </c>
      <c r="B56" s="80"/>
      <c r="C56" s="80"/>
      <c r="D56" s="80"/>
      <c r="E56" s="78"/>
      <c r="F56" s="80"/>
      <c r="G56" s="121"/>
      <c r="H56" s="122"/>
      <c r="I56" s="126"/>
      <c r="J56" s="127"/>
      <c r="K56" s="127"/>
      <c r="L56" s="127"/>
      <c r="M56" s="128"/>
      <c r="N56" s="81"/>
      <c r="R56" s="4" t="str">
        <f t="shared" si="13"/>
        <v/>
      </c>
      <c r="S56" s="15" t="str">
        <f t="shared" si="14"/>
        <v/>
      </c>
      <c r="T56" s="3" t="str">
        <f>IF($S56="","",VLOOKUP($S56,'(種目・作業用)'!$A$2:$D$30,2,FALSE))</f>
        <v/>
      </c>
      <c r="U56" s="3" t="str">
        <f>IF($S56="","",VLOOKUP($S56,'(種目・作業用)'!$A$2:$D$30,3,FALSE))</f>
        <v/>
      </c>
      <c r="V56" s="3" t="str">
        <f>IF($S56="","",VLOOKUP($S56,'(種目・作業用)'!$A$2:$D$30,4,FALSE))</f>
        <v/>
      </c>
      <c r="W56" s="16" t="str">
        <f t="shared" si="4"/>
        <v/>
      </c>
      <c r="X56" s="4" t="str">
        <f t="shared" si="15"/>
        <v xml:space="preserve"> </v>
      </c>
      <c r="Y56" s="4" t="str">
        <f t="shared" si="16"/>
        <v/>
      </c>
      <c r="Z56" s="4" t="str">
        <f t="shared" si="17"/>
        <v/>
      </c>
      <c r="AA56" s="4" t="str">
        <f t="shared" si="18"/>
        <v/>
      </c>
      <c r="AB56" s="5" t="str">
        <f t="shared" si="19"/>
        <v/>
      </c>
      <c r="AC56" s="4" t="str">
        <f t="shared" si="20"/>
        <v/>
      </c>
      <c r="AD56" s="4" t="str">
        <f t="shared" si="9"/>
        <v/>
      </c>
      <c r="AE56" s="4"/>
      <c r="AF56" s="4" t="str">
        <f t="shared" si="21"/>
        <v/>
      </c>
      <c r="AG56" s="30" t="s">
        <v>407</v>
      </c>
      <c r="AI56" s="9" t="str">
        <f t="shared" si="22"/>
        <v>　</v>
      </c>
    </row>
    <row r="57" spans="1:35" ht="22.5" customHeight="1" x14ac:dyDescent="0.15">
      <c r="A57" s="41">
        <v>36</v>
      </c>
      <c r="B57" s="80"/>
      <c r="C57" s="80"/>
      <c r="D57" s="80"/>
      <c r="E57" s="78"/>
      <c r="F57" s="80"/>
      <c r="G57" s="121"/>
      <c r="H57" s="122"/>
      <c r="I57" s="126"/>
      <c r="J57" s="127"/>
      <c r="K57" s="127"/>
      <c r="L57" s="127"/>
      <c r="M57" s="128"/>
      <c r="N57" s="81"/>
      <c r="R57" s="4" t="str">
        <f t="shared" si="13"/>
        <v/>
      </c>
      <c r="S57" s="15" t="str">
        <f t="shared" si="14"/>
        <v/>
      </c>
      <c r="T57" s="3" t="str">
        <f>IF($S57="","",VLOOKUP($S57,'(種目・作業用)'!$A$2:$D$30,2,FALSE))</f>
        <v/>
      </c>
      <c r="U57" s="3" t="str">
        <f>IF($S57="","",VLOOKUP($S57,'(種目・作業用)'!$A$2:$D$30,3,FALSE))</f>
        <v/>
      </c>
      <c r="V57" s="3" t="str">
        <f>IF($S57="","",VLOOKUP($S57,'(種目・作業用)'!$A$2:$D$30,4,FALSE))</f>
        <v/>
      </c>
      <c r="W57" s="16" t="str">
        <f t="shared" si="4"/>
        <v/>
      </c>
      <c r="X57" s="4" t="str">
        <f t="shared" si="15"/>
        <v xml:space="preserve"> </v>
      </c>
      <c r="Y57" s="4" t="str">
        <f t="shared" si="16"/>
        <v/>
      </c>
      <c r="Z57" s="4" t="str">
        <f t="shared" si="17"/>
        <v/>
      </c>
      <c r="AA57" s="4" t="str">
        <f t="shared" si="18"/>
        <v/>
      </c>
      <c r="AB57" s="5" t="str">
        <f t="shared" si="19"/>
        <v/>
      </c>
      <c r="AC57" s="4" t="str">
        <f t="shared" si="20"/>
        <v/>
      </c>
      <c r="AD57" s="4" t="str">
        <f t="shared" si="9"/>
        <v/>
      </c>
      <c r="AE57" s="4"/>
      <c r="AF57" s="4" t="str">
        <f t="shared" si="21"/>
        <v/>
      </c>
      <c r="AG57" s="30" t="s">
        <v>407</v>
      </c>
      <c r="AI57" s="9" t="str">
        <f t="shared" si="22"/>
        <v>　</v>
      </c>
    </row>
    <row r="58" spans="1:35" ht="22.5" customHeight="1" x14ac:dyDescent="0.15">
      <c r="A58" s="41">
        <v>37</v>
      </c>
      <c r="B58" s="80"/>
      <c r="C58" s="80"/>
      <c r="D58" s="80"/>
      <c r="E58" s="78"/>
      <c r="F58" s="80"/>
      <c r="G58" s="121"/>
      <c r="H58" s="122"/>
      <c r="I58" s="126"/>
      <c r="J58" s="127"/>
      <c r="K58" s="127"/>
      <c r="L58" s="127"/>
      <c r="M58" s="128"/>
      <c r="N58" s="81"/>
      <c r="R58" s="4" t="str">
        <f t="shared" si="13"/>
        <v/>
      </c>
      <c r="S58" s="15" t="str">
        <f t="shared" si="14"/>
        <v/>
      </c>
      <c r="T58" s="3" t="str">
        <f>IF($S58="","",VLOOKUP($S58,'(種目・作業用)'!$A$2:$D$30,2,FALSE))</f>
        <v/>
      </c>
      <c r="U58" s="3" t="str">
        <f>IF($S58="","",VLOOKUP($S58,'(種目・作業用)'!$A$2:$D$30,3,FALSE))</f>
        <v/>
      </c>
      <c r="V58" s="3" t="str">
        <f>IF($S58="","",VLOOKUP($S58,'(種目・作業用)'!$A$2:$D$30,4,FALSE))</f>
        <v/>
      </c>
      <c r="W58" s="16" t="str">
        <f t="shared" si="4"/>
        <v/>
      </c>
      <c r="X58" s="4" t="str">
        <f t="shared" si="15"/>
        <v xml:space="preserve"> </v>
      </c>
      <c r="Y58" s="4" t="str">
        <f t="shared" si="16"/>
        <v/>
      </c>
      <c r="Z58" s="4" t="str">
        <f t="shared" si="17"/>
        <v/>
      </c>
      <c r="AA58" s="4" t="str">
        <f t="shared" si="18"/>
        <v/>
      </c>
      <c r="AB58" s="5" t="str">
        <f t="shared" si="19"/>
        <v/>
      </c>
      <c r="AC58" s="4" t="str">
        <f t="shared" si="20"/>
        <v/>
      </c>
      <c r="AD58" s="4" t="str">
        <f t="shared" si="9"/>
        <v/>
      </c>
      <c r="AE58" s="4"/>
      <c r="AF58" s="4" t="str">
        <f t="shared" si="21"/>
        <v/>
      </c>
      <c r="AG58" s="30" t="s">
        <v>407</v>
      </c>
      <c r="AI58" s="9" t="str">
        <f t="shared" si="22"/>
        <v>　</v>
      </c>
    </row>
    <row r="59" spans="1:35" ht="22.5" customHeight="1" x14ac:dyDescent="0.15">
      <c r="A59" s="41">
        <v>38</v>
      </c>
      <c r="B59" s="80"/>
      <c r="C59" s="80"/>
      <c r="D59" s="80"/>
      <c r="E59" s="78"/>
      <c r="F59" s="80"/>
      <c r="G59" s="121"/>
      <c r="H59" s="122"/>
      <c r="I59" s="126"/>
      <c r="J59" s="127"/>
      <c r="K59" s="127"/>
      <c r="L59" s="127"/>
      <c r="M59" s="128"/>
      <c r="N59" s="81"/>
      <c r="R59" s="4" t="str">
        <f t="shared" si="13"/>
        <v/>
      </c>
      <c r="S59" s="15" t="str">
        <f t="shared" si="14"/>
        <v/>
      </c>
      <c r="T59" s="3" t="str">
        <f>IF($S59="","",VLOOKUP($S59,'(種目・作業用)'!$A$2:$D$30,2,FALSE))</f>
        <v/>
      </c>
      <c r="U59" s="3" t="str">
        <f>IF($S59="","",VLOOKUP($S59,'(種目・作業用)'!$A$2:$D$30,3,FALSE))</f>
        <v/>
      </c>
      <c r="V59" s="3" t="str">
        <f>IF($S59="","",VLOOKUP($S59,'(種目・作業用)'!$A$2:$D$30,4,FALSE))</f>
        <v/>
      </c>
      <c r="W59" s="16" t="str">
        <f t="shared" si="4"/>
        <v/>
      </c>
      <c r="X59" s="4" t="str">
        <f t="shared" si="15"/>
        <v xml:space="preserve"> </v>
      </c>
      <c r="Y59" s="4" t="str">
        <f t="shared" si="16"/>
        <v/>
      </c>
      <c r="Z59" s="4" t="str">
        <f t="shared" si="17"/>
        <v/>
      </c>
      <c r="AA59" s="4" t="str">
        <f t="shared" si="18"/>
        <v/>
      </c>
      <c r="AB59" s="5" t="str">
        <f t="shared" si="19"/>
        <v/>
      </c>
      <c r="AC59" s="4" t="str">
        <f t="shared" si="20"/>
        <v/>
      </c>
      <c r="AD59" s="4" t="str">
        <f t="shared" si="9"/>
        <v/>
      </c>
      <c r="AE59" s="4"/>
      <c r="AF59" s="4" t="str">
        <f t="shared" si="21"/>
        <v/>
      </c>
      <c r="AG59" s="30" t="s">
        <v>407</v>
      </c>
      <c r="AI59" s="9" t="str">
        <f t="shared" si="22"/>
        <v>　</v>
      </c>
    </row>
    <row r="60" spans="1:35" ht="22.5" customHeight="1" x14ac:dyDescent="0.15">
      <c r="A60" s="41">
        <v>39</v>
      </c>
      <c r="B60" s="80"/>
      <c r="C60" s="80"/>
      <c r="D60" s="80"/>
      <c r="E60" s="78"/>
      <c r="F60" s="80"/>
      <c r="G60" s="121"/>
      <c r="H60" s="122"/>
      <c r="I60" s="126"/>
      <c r="J60" s="127"/>
      <c r="K60" s="127"/>
      <c r="L60" s="127"/>
      <c r="M60" s="128"/>
      <c r="N60" s="81"/>
      <c r="R60" s="4" t="str">
        <f t="shared" si="13"/>
        <v/>
      </c>
      <c r="S60" s="15" t="str">
        <f t="shared" si="14"/>
        <v/>
      </c>
      <c r="T60" s="3" t="str">
        <f>IF($S60="","",VLOOKUP($S60,'(種目・作業用)'!$A$2:$D$30,2,FALSE))</f>
        <v/>
      </c>
      <c r="U60" s="3" t="str">
        <f>IF($S60="","",VLOOKUP($S60,'(種目・作業用)'!$A$2:$D$30,3,FALSE))</f>
        <v/>
      </c>
      <c r="V60" s="3" t="str">
        <f>IF($S60="","",VLOOKUP($S60,'(種目・作業用)'!$A$2:$D$30,4,FALSE))</f>
        <v/>
      </c>
      <c r="W60" s="16" t="str">
        <f t="shared" si="4"/>
        <v/>
      </c>
      <c r="X60" s="4" t="str">
        <f t="shared" si="15"/>
        <v xml:space="preserve"> </v>
      </c>
      <c r="Y60" s="4" t="str">
        <f t="shared" si="16"/>
        <v/>
      </c>
      <c r="Z60" s="4" t="str">
        <f t="shared" si="17"/>
        <v/>
      </c>
      <c r="AA60" s="4" t="str">
        <f t="shared" si="18"/>
        <v/>
      </c>
      <c r="AB60" s="5" t="str">
        <f t="shared" si="19"/>
        <v/>
      </c>
      <c r="AC60" s="4" t="str">
        <f t="shared" si="20"/>
        <v/>
      </c>
      <c r="AD60" s="4" t="str">
        <f t="shared" si="9"/>
        <v/>
      </c>
      <c r="AE60" s="4"/>
      <c r="AF60" s="4" t="str">
        <f t="shared" si="21"/>
        <v/>
      </c>
      <c r="AG60" s="30" t="s">
        <v>407</v>
      </c>
      <c r="AI60" s="9" t="str">
        <f t="shared" si="22"/>
        <v>　</v>
      </c>
    </row>
    <row r="61" spans="1:35" ht="22.5" customHeight="1" x14ac:dyDescent="0.15">
      <c r="A61" s="41">
        <v>40</v>
      </c>
      <c r="B61" s="80"/>
      <c r="C61" s="80"/>
      <c r="D61" s="80"/>
      <c r="E61" s="78"/>
      <c r="F61" s="80"/>
      <c r="G61" s="121"/>
      <c r="H61" s="122"/>
      <c r="I61" s="126"/>
      <c r="J61" s="127"/>
      <c r="K61" s="127"/>
      <c r="L61" s="127"/>
      <c r="M61" s="128"/>
      <c r="N61" s="81"/>
      <c r="R61" s="4" t="str">
        <f t="shared" si="13"/>
        <v/>
      </c>
      <c r="S61" s="15" t="str">
        <f t="shared" si="14"/>
        <v/>
      </c>
      <c r="T61" s="3" t="str">
        <f>IF($S61="","",VLOOKUP($S61,'(種目・作業用)'!$A$2:$D$30,2,FALSE))</f>
        <v/>
      </c>
      <c r="U61" s="3" t="str">
        <f>IF($S61="","",VLOOKUP($S61,'(種目・作業用)'!$A$2:$D$30,3,FALSE))</f>
        <v/>
      </c>
      <c r="V61" s="3" t="str">
        <f>IF($S61="","",VLOOKUP($S61,'(種目・作業用)'!$A$2:$D$30,4,FALSE))</f>
        <v/>
      </c>
      <c r="W61" s="16" t="str">
        <f t="shared" si="4"/>
        <v/>
      </c>
      <c r="X61" s="4" t="str">
        <f t="shared" si="15"/>
        <v xml:space="preserve"> </v>
      </c>
      <c r="Y61" s="4" t="str">
        <f t="shared" si="16"/>
        <v/>
      </c>
      <c r="Z61" s="4" t="str">
        <f t="shared" si="17"/>
        <v/>
      </c>
      <c r="AA61" s="4" t="str">
        <f t="shared" si="18"/>
        <v/>
      </c>
      <c r="AB61" s="5" t="str">
        <f t="shared" si="19"/>
        <v/>
      </c>
      <c r="AC61" s="4" t="str">
        <f t="shared" si="20"/>
        <v/>
      </c>
      <c r="AD61" s="4" t="str">
        <f t="shared" si="9"/>
        <v/>
      </c>
      <c r="AE61" s="4"/>
      <c r="AF61" s="4" t="str">
        <f t="shared" si="21"/>
        <v/>
      </c>
      <c r="AG61" s="30" t="s">
        <v>407</v>
      </c>
      <c r="AI61" s="9" t="str">
        <f t="shared" si="22"/>
        <v>　</v>
      </c>
    </row>
    <row r="62" spans="1:35" ht="22.5" customHeight="1" x14ac:dyDescent="0.15">
      <c r="A62" s="41">
        <v>41</v>
      </c>
      <c r="B62" s="80"/>
      <c r="C62" s="80"/>
      <c r="D62" s="80"/>
      <c r="E62" s="78"/>
      <c r="F62" s="80"/>
      <c r="G62" s="121"/>
      <c r="H62" s="122"/>
      <c r="I62" s="126"/>
      <c r="J62" s="127"/>
      <c r="K62" s="127"/>
      <c r="L62" s="127"/>
      <c r="M62" s="128"/>
      <c r="N62" s="81"/>
      <c r="R62" s="4" t="str">
        <f t="shared" si="13"/>
        <v/>
      </c>
      <c r="S62" s="15" t="str">
        <f t="shared" si="14"/>
        <v/>
      </c>
      <c r="T62" s="3" t="str">
        <f>IF($S62="","",VLOOKUP($S62,'(種目・作業用)'!$A$2:$D$30,2,FALSE))</f>
        <v/>
      </c>
      <c r="U62" s="3" t="str">
        <f>IF($S62="","",VLOOKUP($S62,'(種目・作業用)'!$A$2:$D$30,3,FALSE))</f>
        <v/>
      </c>
      <c r="V62" s="3" t="str">
        <f>IF($S62="","",VLOOKUP($S62,'(種目・作業用)'!$A$2:$D$30,4,FALSE))</f>
        <v/>
      </c>
      <c r="W62" s="16" t="str">
        <f t="shared" si="4"/>
        <v/>
      </c>
      <c r="X62" s="4" t="str">
        <f t="shared" si="15"/>
        <v xml:space="preserve"> </v>
      </c>
      <c r="Y62" s="4" t="str">
        <f t="shared" si="16"/>
        <v/>
      </c>
      <c r="Z62" s="4" t="str">
        <f t="shared" si="17"/>
        <v/>
      </c>
      <c r="AA62" s="4" t="str">
        <f t="shared" si="18"/>
        <v/>
      </c>
      <c r="AB62" s="5" t="str">
        <f t="shared" si="19"/>
        <v/>
      </c>
      <c r="AC62" s="4" t="str">
        <f t="shared" si="20"/>
        <v/>
      </c>
      <c r="AD62" s="4" t="str">
        <f t="shared" si="9"/>
        <v/>
      </c>
      <c r="AE62" s="4"/>
      <c r="AF62" s="4" t="str">
        <f t="shared" si="21"/>
        <v/>
      </c>
      <c r="AG62" s="30" t="s">
        <v>407</v>
      </c>
      <c r="AI62" s="9" t="str">
        <f t="shared" si="22"/>
        <v>　</v>
      </c>
    </row>
    <row r="63" spans="1:35" ht="22.5" customHeight="1" x14ac:dyDescent="0.15">
      <c r="A63" s="41">
        <v>42</v>
      </c>
      <c r="B63" s="80"/>
      <c r="C63" s="80"/>
      <c r="D63" s="80"/>
      <c r="E63" s="78"/>
      <c r="F63" s="80"/>
      <c r="G63" s="121"/>
      <c r="H63" s="122"/>
      <c r="I63" s="126"/>
      <c r="J63" s="127"/>
      <c r="K63" s="127"/>
      <c r="L63" s="127"/>
      <c r="M63" s="128"/>
      <c r="N63" s="81"/>
      <c r="R63" s="4" t="str">
        <f t="shared" si="13"/>
        <v/>
      </c>
      <c r="S63" s="15" t="str">
        <f t="shared" si="14"/>
        <v/>
      </c>
      <c r="T63" s="3" t="str">
        <f>IF($S63="","",VLOOKUP($S63,'(種目・作業用)'!$A$2:$D$30,2,FALSE))</f>
        <v/>
      </c>
      <c r="U63" s="3" t="str">
        <f>IF($S63="","",VLOOKUP($S63,'(種目・作業用)'!$A$2:$D$30,3,FALSE))</f>
        <v/>
      </c>
      <c r="V63" s="3" t="str">
        <f>IF($S63="","",VLOOKUP($S63,'(種目・作業用)'!$A$2:$D$30,4,FALSE))</f>
        <v/>
      </c>
      <c r="W63" s="16" t="str">
        <f t="shared" si="4"/>
        <v/>
      </c>
      <c r="X63" s="4" t="str">
        <f t="shared" si="15"/>
        <v xml:space="preserve"> </v>
      </c>
      <c r="Y63" s="4" t="str">
        <f t="shared" si="16"/>
        <v/>
      </c>
      <c r="Z63" s="4" t="str">
        <f t="shared" si="17"/>
        <v/>
      </c>
      <c r="AA63" s="4" t="str">
        <f t="shared" si="18"/>
        <v/>
      </c>
      <c r="AB63" s="5" t="str">
        <f t="shared" si="19"/>
        <v/>
      </c>
      <c r="AC63" s="4" t="str">
        <f t="shared" si="20"/>
        <v/>
      </c>
      <c r="AD63" s="4" t="str">
        <f t="shared" si="9"/>
        <v/>
      </c>
      <c r="AE63" s="4"/>
      <c r="AF63" s="4" t="str">
        <f t="shared" si="21"/>
        <v/>
      </c>
      <c r="AG63" s="30" t="s">
        <v>407</v>
      </c>
      <c r="AI63" s="9" t="str">
        <f t="shared" si="22"/>
        <v>　</v>
      </c>
    </row>
    <row r="64" spans="1:35" ht="22.5" customHeight="1" x14ac:dyDescent="0.15">
      <c r="A64" s="41">
        <v>43</v>
      </c>
      <c r="B64" s="80"/>
      <c r="C64" s="80"/>
      <c r="D64" s="80"/>
      <c r="E64" s="78"/>
      <c r="F64" s="80"/>
      <c r="G64" s="121"/>
      <c r="H64" s="122"/>
      <c r="I64" s="126"/>
      <c r="J64" s="127"/>
      <c r="K64" s="127"/>
      <c r="L64" s="127"/>
      <c r="M64" s="128"/>
      <c r="N64" s="81"/>
      <c r="R64" s="4" t="str">
        <f t="shared" si="13"/>
        <v/>
      </c>
      <c r="S64" s="15" t="str">
        <f t="shared" si="14"/>
        <v/>
      </c>
      <c r="T64" s="3" t="str">
        <f>IF($S64="","",VLOOKUP($S64,'(種目・作業用)'!$A$2:$D$30,2,FALSE))</f>
        <v/>
      </c>
      <c r="U64" s="3" t="str">
        <f>IF($S64="","",VLOOKUP($S64,'(種目・作業用)'!$A$2:$D$30,3,FALSE))</f>
        <v/>
      </c>
      <c r="V64" s="3" t="str">
        <f>IF($S64="","",VLOOKUP($S64,'(種目・作業用)'!$A$2:$D$30,4,FALSE))</f>
        <v/>
      </c>
      <c r="W64" s="16" t="str">
        <f t="shared" si="4"/>
        <v/>
      </c>
      <c r="X64" s="4" t="str">
        <f t="shared" si="15"/>
        <v xml:space="preserve"> </v>
      </c>
      <c r="Y64" s="4" t="str">
        <f t="shared" si="16"/>
        <v/>
      </c>
      <c r="Z64" s="4" t="str">
        <f t="shared" si="17"/>
        <v/>
      </c>
      <c r="AA64" s="4" t="str">
        <f t="shared" si="18"/>
        <v/>
      </c>
      <c r="AB64" s="5" t="str">
        <f t="shared" si="19"/>
        <v/>
      </c>
      <c r="AC64" s="4" t="str">
        <f t="shared" si="20"/>
        <v/>
      </c>
      <c r="AD64" s="4" t="str">
        <f t="shared" si="9"/>
        <v/>
      </c>
      <c r="AE64" s="4"/>
      <c r="AF64" s="4" t="str">
        <f t="shared" si="21"/>
        <v/>
      </c>
      <c r="AG64" s="30" t="s">
        <v>407</v>
      </c>
      <c r="AI64" s="9" t="str">
        <f t="shared" si="22"/>
        <v>　</v>
      </c>
    </row>
    <row r="65" spans="1:35" ht="22.5" customHeight="1" x14ac:dyDescent="0.15">
      <c r="A65" s="41">
        <v>44</v>
      </c>
      <c r="B65" s="80"/>
      <c r="C65" s="80"/>
      <c r="D65" s="80"/>
      <c r="E65" s="78"/>
      <c r="F65" s="80"/>
      <c r="G65" s="121"/>
      <c r="H65" s="122"/>
      <c r="I65" s="126"/>
      <c r="J65" s="127"/>
      <c r="K65" s="127"/>
      <c r="L65" s="127"/>
      <c r="M65" s="128"/>
      <c r="N65" s="81"/>
      <c r="R65" s="4" t="str">
        <f t="shared" si="13"/>
        <v/>
      </c>
      <c r="S65" s="15" t="str">
        <f t="shared" si="14"/>
        <v/>
      </c>
      <c r="T65" s="3" t="str">
        <f>IF($S65="","",VLOOKUP($S65,'(種目・作業用)'!$A$2:$D$30,2,FALSE))</f>
        <v/>
      </c>
      <c r="U65" s="3" t="str">
        <f>IF($S65="","",VLOOKUP($S65,'(種目・作業用)'!$A$2:$D$30,3,FALSE))</f>
        <v/>
      </c>
      <c r="V65" s="3" t="str">
        <f>IF($S65="","",VLOOKUP($S65,'(種目・作業用)'!$A$2:$D$30,4,FALSE))</f>
        <v/>
      </c>
      <c r="W65" s="16" t="str">
        <f t="shared" si="4"/>
        <v/>
      </c>
      <c r="X65" s="4" t="str">
        <f t="shared" si="15"/>
        <v xml:space="preserve"> </v>
      </c>
      <c r="Y65" s="4" t="str">
        <f t="shared" si="16"/>
        <v/>
      </c>
      <c r="Z65" s="4" t="str">
        <f t="shared" si="17"/>
        <v/>
      </c>
      <c r="AA65" s="4" t="str">
        <f t="shared" si="18"/>
        <v/>
      </c>
      <c r="AB65" s="5" t="str">
        <f t="shared" si="19"/>
        <v/>
      </c>
      <c r="AC65" s="4" t="str">
        <f t="shared" si="20"/>
        <v/>
      </c>
      <c r="AD65" s="4" t="str">
        <f t="shared" si="9"/>
        <v/>
      </c>
      <c r="AE65" s="4"/>
      <c r="AF65" s="4" t="str">
        <f t="shared" si="21"/>
        <v/>
      </c>
      <c r="AG65" s="30" t="s">
        <v>407</v>
      </c>
      <c r="AI65" s="9" t="str">
        <f t="shared" si="22"/>
        <v>　</v>
      </c>
    </row>
    <row r="66" spans="1:35" ht="22.5" customHeight="1" x14ac:dyDescent="0.15">
      <c r="A66" s="41">
        <v>45</v>
      </c>
      <c r="B66" s="80"/>
      <c r="C66" s="80"/>
      <c r="D66" s="80"/>
      <c r="E66" s="78"/>
      <c r="F66" s="80"/>
      <c r="G66" s="121"/>
      <c r="H66" s="122"/>
      <c r="I66" s="126"/>
      <c r="J66" s="127"/>
      <c r="K66" s="127"/>
      <c r="L66" s="127"/>
      <c r="M66" s="128"/>
      <c r="N66" s="81"/>
      <c r="R66" s="4" t="str">
        <f t="shared" si="13"/>
        <v/>
      </c>
      <c r="S66" s="15" t="str">
        <f t="shared" si="14"/>
        <v/>
      </c>
      <c r="T66" s="3" t="str">
        <f>IF($S66="","",VLOOKUP($S66,'(種目・作業用)'!$A$2:$D$30,2,FALSE))</f>
        <v/>
      </c>
      <c r="U66" s="3" t="str">
        <f>IF($S66="","",VLOOKUP($S66,'(種目・作業用)'!$A$2:$D$30,3,FALSE))</f>
        <v/>
      </c>
      <c r="V66" s="3" t="str">
        <f>IF($S66="","",VLOOKUP($S66,'(種目・作業用)'!$A$2:$D$30,4,FALSE))</f>
        <v/>
      </c>
      <c r="W66" s="16" t="str">
        <f t="shared" si="4"/>
        <v/>
      </c>
      <c r="X66" s="4" t="str">
        <f t="shared" si="15"/>
        <v xml:space="preserve"> </v>
      </c>
      <c r="Y66" s="4" t="str">
        <f t="shared" si="16"/>
        <v/>
      </c>
      <c r="Z66" s="4" t="str">
        <f t="shared" si="17"/>
        <v/>
      </c>
      <c r="AA66" s="4" t="str">
        <f t="shared" si="18"/>
        <v/>
      </c>
      <c r="AB66" s="5" t="str">
        <f t="shared" si="19"/>
        <v/>
      </c>
      <c r="AC66" s="4" t="str">
        <f t="shared" si="20"/>
        <v/>
      </c>
      <c r="AD66" s="4" t="str">
        <f t="shared" si="9"/>
        <v/>
      </c>
      <c r="AE66" s="4"/>
      <c r="AF66" s="4" t="str">
        <f t="shared" si="21"/>
        <v/>
      </c>
      <c r="AG66" s="30" t="s">
        <v>407</v>
      </c>
      <c r="AI66" s="9" t="str">
        <f t="shared" si="22"/>
        <v>　</v>
      </c>
    </row>
    <row r="67" spans="1:35" ht="22.5" customHeight="1" x14ac:dyDescent="0.15">
      <c r="A67" s="41">
        <v>46</v>
      </c>
      <c r="B67" s="80"/>
      <c r="C67" s="80"/>
      <c r="D67" s="80"/>
      <c r="E67" s="78"/>
      <c r="F67" s="80"/>
      <c r="G67" s="121"/>
      <c r="H67" s="122"/>
      <c r="I67" s="126"/>
      <c r="J67" s="127"/>
      <c r="K67" s="127"/>
      <c r="L67" s="127"/>
      <c r="M67" s="128"/>
      <c r="N67" s="81"/>
      <c r="R67" s="4" t="str">
        <f t="shared" si="13"/>
        <v/>
      </c>
      <c r="S67" s="15" t="str">
        <f t="shared" si="14"/>
        <v/>
      </c>
      <c r="T67" s="3" t="str">
        <f>IF($S67="","",VLOOKUP($S67,'(種目・作業用)'!$A$2:$D$30,2,FALSE))</f>
        <v/>
      </c>
      <c r="U67" s="3" t="str">
        <f>IF($S67="","",VLOOKUP($S67,'(種目・作業用)'!$A$2:$D$30,3,FALSE))</f>
        <v/>
      </c>
      <c r="V67" s="3" t="str">
        <f>IF($S67="","",VLOOKUP($S67,'(種目・作業用)'!$A$2:$D$30,4,FALSE))</f>
        <v/>
      </c>
      <c r="W67" s="16" t="str">
        <f t="shared" si="4"/>
        <v/>
      </c>
      <c r="X67" s="4" t="str">
        <f t="shared" si="15"/>
        <v xml:space="preserve"> </v>
      </c>
      <c r="Y67" s="4" t="str">
        <f t="shared" si="16"/>
        <v/>
      </c>
      <c r="Z67" s="4" t="str">
        <f t="shared" si="17"/>
        <v/>
      </c>
      <c r="AA67" s="4" t="str">
        <f t="shared" si="18"/>
        <v/>
      </c>
      <c r="AB67" s="5" t="str">
        <f t="shared" si="19"/>
        <v/>
      </c>
      <c r="AC67" s="4" t="str">
        <f t="shared" si="20"/>
        <v/>
      </c>
      <c r="AD67" s="4" t="str">
        <f t="shared" si="9"/>
        <v/>
      </c>
      <c r="AE67" s="4"/>
      <c r="AF67" s="4" t="str">
        <f t="shared" si="21"/>
        <v/>
      </c>
      <c r="AG67" s="30" t="s">
        <v>407</v>
      </c>
      <c r="AI67" s="9" t="str">
        <f t="shared" si="22"/>
        <v>　</v>
      </c>
    </row>
    <row r="68" spans="1:35" ht="22.5" customHeight="1" x14ac:dyDescent="0.15">
      <c r="A68" s="41">
        <v>47</v>
      </c>
      <c r="B68" s="78"/>
      <c r="C68" s="78"/>
      <c r="D68" s="78"/>
      <c r="E68" s="78"/>
      <c r="F68" s="78"/>
      <c r="G68" s="121"/>
      <c r="H68" s="122"/>
      <c r="I68" s="126"/>
      <c r="J68" s="127"/>
      <c r="K68" s="127"/>
      <c r="L68" s="127"/>
      <c r="M68" s="128"/>
      <c r="N68" s="81"/>
      <c r="R68" s="4" t="str">
        <f t="shared" si="13"/>
        <v/>
      </c>
      <c r="S68" s="15" t="str">
        <f t="shared" si="14"/>
        <v/>
      </c>
      <c r="T68" s="3" t="str">
        <f>IF($S68="","",VLOOKUP($S68,'(種目・作業用)'!$A$2:$D$30,2,FALSE))</f>
        <v/>
      </c>
      <c r="U68" s="3" t="str">
        <f>IF($S68="","",VLOOKUP($S68,'(種目・作業用)'!$A$2:$D$30,3,FALSE))</f>
        <v/>
      </c>
      <c r="V68" s="3" t="str">
        <f>IF($S68="","",VLOOKUP($S68,'(種目・作業用)'!$A$2:$D$30,4,FALSE))</f>
        <v/>
      </c>
      <c r="W68" s="16" t="str">
        <f t="shared" si="4"/>
        <v/>
      </c>
      <c r="X68" s="4" t="str">
        <f t="shared" si="15"/>
        <v xml:space="preserve"> </v>
      </c>
      <c r="Y68" s="4" t="str">
        <f t="shared" si="16"/>
        <v/>
      </c>
      <c r="Z68" s="4" t="str">
        <f t="shared" si="17"/>
        <v/>
      </c>
      <c r="AA68" s="4" t="str">
        <f t="shared" si="18"/>
        <v/>
      </c>
      <c r="AB68" s="5" t="str">
        <f t="shared" si="19"/>
        <v/>
      </c>
      <c r="AC68" s="4" t="str">
        <f t="shared" si="20"/>
        <v/>
      </c>
      <c r="AD68" s="4" t="str">
        <f t="shared" si="9"/>
        <v/>
      </c>
      <c r="AE68" s="4"/>
      <c r="AF68" s="4" t="str">
        <f t="shared" si="21"/>
        <v/>
      </c>
      <c r="AG68" s="30" t="s">
        <v>407</v>
      </c>
      <c r="AI68" s="9" t="str">
        <f t="shared" si="22"/>
        <v>　</v>
      </c>
    </row>
    <row r="69" spans="1:35" ht="22.5" customHeight="1" x14ac:dyDescent="0.15">
      <c r="A69" s="41">
        <v>48</v>
      </c>
      <c r="B69" s="80"/>
      <c r="C69" s="80"/>
      <c r="D69" s="80"/>
      <c r="E69" s="78"/>
      <c r="F69" s="80"/>
      <c r="G69" s="121"/>
      <c r="H69" s="122"/>
      <c r="I69" s="126"/>
      <c r="J69" s="127"/>
      <c r="K69" s="127"/>
      <c r="L69" s="127"/>
      <c r="M69" s="128"/>
      <c r="N69" s="81"/>
      <c r="R69" s="4" t="str">
        <f t="shared" si="13"/>
        <v/>
      </c>
      <c r="S69" s="15" t="str">
        <f t="shared" si="14"/>
        <v/>
      </c>
      <c r="T69" s="3" t="str">
        <f>IF($S69="","",VLOOKUP($S69,'(種目・作業用)'!$A$2:$D$30,2,FALSE))</f>
        <v/>
      </c>
      <c r="U69" s="3" t="str">
        <f>IF($S69="","",VLOOKUP($S69,'(種目・作業用)'!$A$2:$D$30,3,FALSE))</f>
        <v/>
      </c>
      <c r="V69" s="3" t="str">
        <f>IF($S69="","",VLOOKUP($S69,'(種目・作業用)'!$A$2:$D$30,4,FALSE))</f>
        <v/>
      </c>
      <c r="W69" s="16" t="str">
        <f t="shared" si="4"/>
        <v/>
      </c>
      <c r="X69" s="4" t="str">
        <f t="shared" si="15"/>
        <v xml:space="preserve"> </v>
      </c>
      <c r="Y69" s="4" t="str">
        <f t="shared" si="16"/>
        <v/>
      </c>
      <c r="Z69" s="4" t="str">
        <f t="shared" si="17"/>
        <v/>
      </c>
      <c r="AA69" s="4" t="str">
        <f t="shared" si="18"/>
        <v/>
      </c>
      <c r="AB69" s="5" t="str">
        <f t="shared" si="19"/>
        <v/>
      </c>
      <c r="AC69" s="4" t="str">
        <f t="shared" si="20"/>
        <v/>
      </c>
      <c r="AD69" s="4" t="str">
        <f t="shared" si="9"/>
        <v/>
      </c>
      <c r="AE69" s="4"/>
      <c r="AF69" s="4" t="str">
        <f t="shared" si="21"/>
        <v/>
      </c>
      <c r="AG69" s="30" t="s">
        <v>407</v>
      </c>
      <c r="AI69" s="9" t="str">
        <f t="shared" si="22"/>
        <v>　</v>
      </c>
    </row>
    <row r="70" spans="1:35" ht="22.5" customHeight="1" x14ac:dyDescent="0.15">
      <c r="A70" s="41">
        <v>49</v>
      </c>
      <c r="B70" s="80"/>
      <c r="C70" s="80"/>
      <c r="D70" s="80"/>
      <c r="E70" s="78"/>
      <c r="F70" s="80"/>
      <c r="G70" s="121"/>
      <c r="H70" s="122"/>
      <c r="I70" s="126"/>
      <c r="J70" s="127"/>
      <c r="K70" s="127"/>
      <c r="L70" s="127"/>
      <c r="M70" s="128"/>
      <c r="N70" s="81"/>
      <c r="R70" s="4" t="str">
        <f t="shared" si="13"/>
        <v/>
      </c>
      <c r="S70" s="15" t="str">
        <f t="shared" si="14"/>
        <v/>
      </c>
      <c r="T70" s="3" t="str">
        <f>IF($S70="","",VLOOKUP($S70,'(種目・作業用)'!$A$2:$D$30,2,FALSE))</f>
        <v/>
      </c>
      <c r="U70" s="3" t="str">
        <f>IF($S70="","",VLOOKUP($S70,'(種目・作業用)'!$A$2:$D$30,3,FALSE))</f>
        <v/>
      </c>
      <c r="V70" s="3" t="str">
        <f>IF($S70="","",VLOOKUP($S70,'(種目・作業用)'!$A$2:$D$30,4,FALSE))</f>
        <v/>
      </c>
      <c r="W70" s="16" t="str">
        <f t="shared" si="4"/>
        <v/>
      </c>
      <c r="X70" s="4" t="str">
        <f t="shared" si="15"/>
        <v xml:space="preserve"> </v>
      </c>
      <c r="Y70" s="4" t="str">
        <f t="shared" si="16"/>
        <v/>
      </c>
      <c r="Z70" s="4" t="str">
        <f t="shared" si="17"/>
        <v/>
      </c>
      <c r="AA70" s="4" t="str">
        <f t="shared" si="18"/>
        <v/>
      </c>
      <c r="AB70" s="5" t="str">
        <f t="shared" si="19"/>
        <v/>
      </c>
      <c r="AC70" s="4" t="str">
        <f t="shared" si="20"/>
        <v/>
      </c>
      <c r="AD70" s="4" t="str">
        <f t="shared" si="9"/>
        <v/>
      </c>
      <c r="AE70" s="4"/>
      <c r="AF70" s="4" t="str">
        <f t="shared" si="21"/>
        <v/>
      </c>
      <c r="AG70" s="30" t="s">
        <v>407</v>
      </c>
      <c r="AI70" s="9" t="str">
        <f t="shared" si="22"/>
        <v>　</v>
      </c>
    </row>
    <row r="71" spans="1:35" ht="22.5" customHeight="1" x14ac:dyDescent="0.15">
      <c r="A71" s="42">
        <v>50</v>
      </c>
      <c r="B71" s="80"/>
      <c r="C71" s="80"/>
      <c r="D71" s="80"/>
      <c r="E71" s="78"/>
      <c r="F71" s="80"/>
      <c r="G71" s="121"/>
      <c r="H71" s="122"/>
      <c r="I71" s="129"/>
      <c r="J71" s="130"/>
      <c r="K71" s="130"/>
      <c r="L71" s="130"/>
      <c r="M71" s="131"/>
      <c r="N71" s="81"/>
      <c r="R71" s="4" t="str">
        <f t="shared" si="13"/>
        <v/>
      </c>
      <c r="S71" s="15" t="str">
        <f t="shared" si="14"/>
        <v/>
      </c>
      <c r="T71" s="3" t="str">
        <f>IF($S71="","",VLOOKUP($S71,'(種目・作業用)'!$A$2:$D$30,2,FALSE))</f>
        <v/>
      </c>
      <c r="U71" s="3" t="str">
        <f>IF($S71="","",VLOOKUP($S71,'(種目・作業用)'!$A$2:$D$30,3,FALSE))</f>
        <v/>
      </c>
      <c r="V71" s="3" t="str">
        <f>IF($S71="","",VLOOKUP($S71,'(種目・作業用)'!$A$2:$D$30,4,FALSE))</f>
        <v/>
      </c>
      <c r="W71" s="16" t="str">
        <f t="shared" si="4"/>
        <v/>
      </c>
      <c r="X71" s="4" t="str">
        <f t="shared" si="15"/>
        <v xml:space="preserve"> </v>
      </c>
      <c r="Y71" s="4" t="str">
        <f t="shared" si="16"/>
        <v/>
      </c>
      <c r="Z71" s="4" t="str">
        <f t="shared" si="17"/>
        <v/>
      </c>
      <c r="AA71" s="4" t="str">
        <f t="shared" si="18"/>
        <v/>
      </c>
      <c r="AB71" s="5" t="str">
        <f t="shared" si="19"/>
        <v/>
      </c>
      <c r="AC71" s="4" t="str">
        <f t="shared" si="20"/>
        <v/>
      </c>
      <c r="AD71" s="4" t="str">
        <f t="shared" si="9"/>
        <v/>
      </c>
      <c r="AE71" s="4"/>
      <c r="AF71" s="4" t="str">
        <f t="shared" si="21"/>
        <v/>
      </c>
      <c r="AG71" s="30" t="s">
        <v>407</v>
      </c>
      <c r="AI71" s="9" t="str">
        <f t="shared" si="22"/>
        <v>　</v>
      </c>
    </row>
    <row r="72" spans="1:35" ht="22.5" customHeight="1" x14ac:dyDescent="0.15">
      <c r="A72" s="43"/>
      <c r="B72" s="44"/>
      <c r="C72" s="44"/>
      <c r="D72" s="44"/>
      <c r="E72" s="44"/>
      <c r="F72" s="44"/>
      <c r="G72" s="45" t="s">
        <v>472</v>
      </c>
      <c r="H72" s="124">
        <f>$H$32</f>
        <v>0</v>
      </c>
      <c r="I72" s="124"/>
      <c r="J72" s="124"/>
      <c r="K72" s="124"/>
      <c r="L72" s="124"/>
      <c r="M72" s="124"/>
      <c r="N72" s="47"/>
      <c r="T72" s="3"/>
      <c r="U72" s="3"/>
      <c r="V72" s="3"/>
      <c r="W72" s="16"/>
      <c r="AB72" s="14"/>
      <c r="AD72" s="4"/>
    </row>
    <row r="73" spans="1:35" ht="7.5" customHeight="1" x14ac:dyDescent="0.15">
      <c r="A73" s="25"/>
      <c r="B73" s="25"/>
      <c r="C73" s="25"/>
      <c r="D73" s="25"/>
      <c r="E73" s="25"/>
      <c r="F73" s="25"/>
      <c r="G73" s="48"/>
      <c r="H73" s="49"/>
      <c r="I73" s="49"/>
      <c r="J73" s="49"/>
      <c r="K73" s="49"/>
      <c r="L73" s="49"/>
      <c r="M73" s="49"/>
      <c r="N73" s="46"/>
      <c r="T73" s="3"/>
      <c r="U73" s="3"/>
      <c r="V73" s="3"/>
      <c r="W73" s="16"/>
      <c r="AB73" s="14"/>
      <c r="AD73" s="4"/>
    </row>
    <row r="74" spans="1:35" ht="22.5" customHeight="1" x14ac:dyDescent="0.15">
      <c r="A74" s="139" t="s">
        <v>448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T74" s="3"/>
      <c r="U74" s="3"/>
      <c r="V74" s="3"/>
      <c r="W74" s="16"/>
      <c r="AB74" s="14"/>
      <c r="AD74" s="4"/>
    </row>
    <row r="75" spans="1:35" ht="7.5" customHeight="1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T75" s="3"/>
      <c r="U75" s="3"/>
      <c r="V75" s="3"/>
      <c r="W75" s="16"/>
      <c r="AB75" s="14"/>
      <c r="AD75" s="4"/>
    </row>
    <row r="76" spans="1:35" x14ac:dyDescent="0.15">
      <c r="A76" s="25"/>
      <c r="B76" s="25"/>
      <c r="C76" s="25" t="s">
        <v>12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T76" s="3"/>
      <c r="U76" s="3"/>
      <c r="V76" s="3"/>
      <c r="W76" s="16"/>
      <c r="AB76" s="14"/>
      <c r="AD76" s="4"/>
    </row>
    <row r="77" spans="1:35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T77" s="3"/>
      <c r="U77" s="3"/>
      <c r="V77" s="3"/>
      <c r="W77" s="16"/>
      <c r="AB77" s="14"/>
      <c r="AD77" s="4"/>
    </row>
    <row r="78" spans="1:35" x14ac:dyDescent="0.15">
      <c r="A78" s="25"/>
      <c r="B78" s="25"/>
      <c r="C78" s="123" t="str">
        <f>$C$38</f>
        <v>２０　　年　　月　　日</v>
      </c>
      <c r="D78" s="123"/>
      <c r="E78" s="25"/>
      <c r="F78" s="25"/>
      <c r="G78" s="25"/>
      <c r="H78" s="25"/>
      <c r="I78" s="25"/>
      <c r="J78" s="25"/>
      <c r="K78" s="25"/>
      <c r="L78" s="25"/>
      <c r="M78" s="25"/>
      <c r="N78" s="25"/>
      <c r="T78" s="3"/>
      <c r="U78" s="3"/>
      <c r="V78" s="3"/>
      <c r="W78" s="16"/>
      <c r="AB78" s="14"/>
      <c r="AD78" s="4"/>
    </row>
    <row r="79" spans="1:35" ht="22.5" customHeight="1" x14ac:dyDescent="0.15">
      <c r="A79" s="25"/>
      <c r="B79" s="25"/>
      <c r="C79" s="25"/>
      <c r="D79" s="119" t="s">
        <v>544</v>
      </c>
      <c r="E79" s="119"/>
      <c r="F79" s="120" t="str">
        <f>F39</f>
        <v/>
      </c>
      <c r="G79" s="120"/>
      <c r="H79" s="120" t="str">
        <f>H39</f>
        <v>小学校</v>
      </c>
      <c r="I79" s="120"/>
      <c r="J79" s="25"/>
      <c r="K79" s="25"/>
      <c r="L79" s="25"/>
      <c r="M79" s="25"/>
      <c r="N79" s="25"/>
      <c r="T79" s="3"/>
      <c r="U79" s="3"/>
      <c r="V79" s="3"/>
      <c r="W79" s="16"/>
      <c r="AB79" s="14"/>
      <c r="AD79" s="4"/>
    </row>
    <row r="80" spans="1:35" ht="22.5" customHeight="1" x14ac:dyDescent="0.15">
      <c r="A80" s="25"/>
      <c r="B80" s="25"/>
      <c r="C80" s="25"/>
      <c r="D80" s="119" t="s">
        <v>543</v>
      </c>
      <c r="E80" s="119"/>
      <c r="F80" s="120">
        <f>$F$40</f>
        <v>0</v>
      </c>
      <c r="G80" s="120"/>
      <c r="H80" s="120"/>
      <c r="I80" s="120"/>
      <c r="J80" s="25" t="s">
        <v>545</v>
      </c>
      <c r="K80" s="90"/>
      <c r="L80" s="90"/>
      <c r="M80" s="46"/>
      <c r="N80" s="25"/>
      <c r="T80" s="3"/>
      <c r="U80" s="3"/>
      <c r="V80" s="3"/>
      <c r="W80" s="16"/>
      <c r="AB80" s="14"/>
      <c r="AD80" s="4"/>
    </row>
    <row r="81" spans="1:14" x14ac:dyDescent="0.1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121" spans="3:34" x14ac:dyDescent="0.15">
      <c r="E121" s="6" t="s">
        <v>3</v>
      </c>
      <c r="F121" s="6" t="s">
        <v>4</v>
      </c>
      <c r="G121" s="6" t="s">
        <v>5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 t="s">
        <v>40</v>
      </c>
      <c r="S121" s="31"/>
      <c r="AB121" s="12" t="s">
        <v>35</v>
      </c>
      <c r="AG121" s="6" t="s">
        <v>398</v>
      </c>
      <c r="AH121" s="32" t="s">
        <v>402</v>
      </c>
    </row>
    <row r="122" spans="3:34" x14ac:dyDescent="0.15">
      <c r="C122" s="12" t="s">
        <v>504</v>
      </c>
      <c r="E122" s="73">
        <v>6</v>
      </c>
      <c r="F122" s="6" t="s">
        <v>7</v>
      </c>
      <c r="G122" s="6" t="s">
        <v>578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 t="s">
        <v>41</v>
      </c>
      <c r="S122" s="31">
        <v>100000000</v>
      </c>
      <c r="AB122" s="12" t="s">
        <v>36</v>
      </c>
      <c r="AG122" s="6" t="s">
        <v>403</v>
      </c>
      <c r="AH122" s="32" t="s">
        <v>389</v>
      </c>
    </row>
    <row r="123" spans="3:34" x14ac:dyDescent="0.15">
      <c r="C123" s="12" t="s">
        <v>505</v>
      </c>
      <c r="E123" s="73">
        <v>5</v>
      </c>
      <c r="F123" s="6" t="s">
        <v>8</v>
      </c>
      <c r="G123" s="6" t="s">
        <v>576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 t="s">
        <v>42</v>
      </c>
      <c r="S123" s="31">
        <v>110000000</v>
      </c>
      <c r="AB123" s="12" t="s">
        <v>39</v>
      </c>
      <c r="AG123" s="6" t="s">
        <v>404</v>
      </c>
      <c r="AH123" s="32" t="s">
        <v>390</v>
      </c>
    </row>
    <row r="124" spans="3:34" x14ac:dyDescent="0.15">
      <c r="C124" s="12" t="s">
        <v>506</v>
      </c>
      <c r="E124" s="73">
        <v>4</v>
      </c>
      <c r="F124" s="6"/>
      <c r="G124" s="6" t="s">
        <v>574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 t="s">
        <v>43</v>
      </c>
      <c r="S124" s="31">
        <v>120000000</v>
      </c>
      <c r="AB124" s="12" t="s">
        <v>37</v>
      </c>
      <c r="AG124" s="6" t="s">
        <v>405</v>
      </c>
      <c r="AH124" s="32" t="s">
        <v>391</v>
      </c>
    </row>
    <row r="125" spans="3:34" x14ac:dyDescent="0.15">
      <c r="C125" s="12" t="s">
        <v>507</v>
      </c>
      <c r="E125" s="73">
        <v>3</v>
      </c>
      <c r="F125" s="6"/>
      <c r="G125" s="6" t="s">
        <v>572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 t="s">
        <v>44</v>
      </c>
      <c r="S125" s="31">
        <v>130000000</v>
      </c>
      <c r="AB125" s="12" t="s">
        <v>38</v>
      </c>
      <c r="AG125" s="6" t="s">
        <v>406</v>
      </c>
      <c r="AH125" s="32" t="s">
        <v>392</v>
      </c>
    </row>
    <row r="126" spans="3:34" x14ac:dyDescent="0.15">
      <c r="C126" s="12" t="s">
        <v>508</v>
      </c>
      <c r="E126" s="73">
        <v>2</v>
      </c>
      <c r="F126" s="6"/>
      <c r="G126" s="6" t="s">
        <v>529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 t="s">
        <v>45</v>
      </c>
      <c r="S126" s="31">
        <v>140000000</v>
      </c>
      <c r="AG126" s="6" t="s">
        <v>407</v>
      </c>
      <c r="AH126" s="32" t="s">
        <v>393</v>
      </c>
    </row>
    <row r="127" spans="3:34" x14ac:dyDescent="0.15">
      <c r="C127" s="12" t="s">
        <v>509</v>
      </c>
      <c r="E127" s="73">
        <v>1</v>
      </c>
      <c r="F127" s="6"/>
      <c r="G127" s="6" t="s">
        <v>531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 t="s">
        <v>46</v>
      </c>
      <c r="S127" s="31">
        <v>200000000</v>
      </c>
      <c r="AG127" s="6" t="s">
        <v>408</v>
      </c>
      <c r="AH127" s="32" t="s">
        <v>394</v>
      </c>
    </row>
    <row r="128" spans="3:34" x14ac:dyDescent="0.15">
      <c r="C128" s="12" t="s">
        <v>510</v>
      </c>
      <c r="E128" s="73"/>
      <c r="F128" s="6"/>
      <c r="G128" s="6" t="s">
        <v>530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 t="s">
        <v>47</v>
      </c>
      <c r="S128" s="31">
        <v>210000000</v>
      </c>
      <c r="AG128" s="6" t="s">
        <v>409</v>
      </c>
      <c r="AH128" s="32" t="s">
        <v>395</v>
      </c>
    </row>
    <row r="129" spans="3:34" x14ac:dyDescent="0.15">
      <c r="C129" s="12" t="s">
        <v>511</v>
      </c>
      <c r="E129" s="73"/>
      <c r="F129" s="6"/>
      <c r="G129" s="6" t="s">
        <v>532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 t="s">
        <v>48</v>
      </c>
      <c r="S129" s="31">
        <v>220000000</v>
      </c>
      <c r="AG129" s="6" t="s">
        <v>410</v>
      </c>
      <c r="AH129" s="32" t="s">
        <v>396</v>
      </c>
    </row>
    <row r="130" spans="3:34" x14ac:dyDescent="0.15">
      <c r="C130" s="12" t="s">
        <v>512</v>
      </c>
      <c r="E130" s="73"/>
      <c r="F130" s="6"/>
      <c r="G130" s="6" t="s">
        <v>503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 t="s">
        <v>49</v>
      </c>
      <c r="S130" s="31">
        <v>230000000</v>
      </c>
      <c r="AG130" s="6" t="s">
        <v>411</v>
      </c>
      <c r="AH130" s="32">
        <v>10</v>
      </c>
    </row>
    <row r="131" spans="3:34" x14ac:dyDescent="0.15">
      <c r="C131" s="12" t="s">
        <v>513</v>
      </c>
      <c r="E131" s="73"/>
      <c r="F131" s="6"/>
      <c r="G131" s="6" t="s">
        <v>491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 t="s">
        <v>50</v>
      </c>
      <c r="S131" s="31">
        <v>240000000</v>
      </c>
      <c r="AG131" s="6" t="s">
        <v>412</v>
      </c>
      <c r="AH131" s="32">
        <v>11</v>
      </c>
    </row>
    <row r="132" spans="3:34" x14ac:dyDescent="0.15">
      <c r="C132" s="12" t="s">
        <v>514</v>
      </c>
      <c r="E132" s="73"/>
      <c r="F132" s="6"/>
      <c r="G132" s="6" t="s">
        <v>490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31"/>
      <c r="AG132" s="6" t="s">
        <v>413</v>
      </c>
      <c r="AH132" s="32">
        <v>12</v>
      </c>
    </row>
    <row r="133" spans="3:34" x14ac:dyDescent="0.15">
      <c r="C133" s="12" t="s">
        <v>515</v>
      </c>
      <c r="E133" s="73"/>
      <c r="F133" s="6"/>
      <c r="G133" s="6" t="s">
        <v>588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31"/>
      <c r="AG133" s="6" t="s">
        <v>414</v>
      </c>
      <c r="AH133" s="32">
        <v>13</v>
      </c>
    </row>
    <row r="134" spans="3:34" x14ac:dyDescent="0.15">
      <c r="C134" s="12" t="s">
        <v>516</v>
      </c>
      <c r="E134" s="73"/>
      <c r="F134" s="6"/>
      <c r="G134" s="6" t="s">
        <v>580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31"/>
      <c r="AG134" s="6" t="s">
        <v>399</v>
      </c>
      <c r="AH134" s="32">
        <v>14</v>
      </c>
    </row>
    <row r="135" spans="3:34" x14ac:dyDescent="0.15">
      <c r="C135" s="12" t="s">
        <v>517</v>
      </c>
      <c r="E135" s="73"/>
      <c r="F135" s="6"/>
      <c r="G135" s="6" t="s">
        <v>613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31"/>
      <c r="AG135" s="6" t="s">
        <v>415</v>
      </c>
      <c r="AH135" s="32">
        <v>15</v>
      </c>
    </row>
    <row r="136" spans="3:34" x14ac:dyDescent="0.15">
      <c r="C136" s="12" t="s">
        <v>518</v>
      </c>
      <c r="E136" s="73"/>
      <c r="F136" s="6"/>
      <c r="G136" s="6" t="s">
        <v>611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31"/>
      <c r="AG136" s="6" t="s">
        <v>416</v>
      </c>
      <c r="AH136" s="32">
        <v>16</v>
      </c>
    </row>
    <row r="137" spans="3:34" x14ac:dyDescent="0.15">
      <c r="C137" s="12" t="s">
        <v>519</v>
      </c>
      <c r="E137" s="73"/>
      <c r="F137" s="6"/>
      <c r="G137" s="6" t="s">
        <v>590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31"/>
      <c r="AG137" s="6" t="s">
        <v>417</v>
      </c>
      <c r="AH137" s="32">
        <v>17</v>
      </c>
    </row>
    <row r="138" spans="3:34" x14ac:dyDescent="0.15">
      <c r="C138" s="12" t="s">
        <v>520</v>
      </c>
      <c r="E138" s="73"/>
      <c r="F138" s="6"/>
      <c r="G138" s="6" t="s">
        <v>583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31"/>
      <c r="AG138" s="6" t="s">
        <v>418</v>
      </c>
      <c r="AH138" s="32">
        <v>18</v>
      </c>
    </row>
    <row r="139" spans="3:34" x14ac:dyDescent="0.15">
      <c r="C139" s="12" t="s">
        <v>601</v>
      </c>
      <c r="E139" s="73"/>
      <c r="F139" s="6"/>
      <c r="G139" s="6" t="s">
        <v>592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31"/>
      <c r="AG139" s="6" t="s">
        <v>419</v>
      </c>
      <c r="AH139" s="32">
        <v>19</v>
      </c>
    </row>
    <row r="140" spans="3:34" x14ac:dyDescent="0.15">
      <c r="C140" s="12" t="s">
        <v>603</v>
      </c>
      <c r="E140" s="6"/>
      <c r="F140" s="6"/>
      <c r="G140" s="6" t="s">
        <v>586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31"/>
      <c r="AG140" s="6" t="s">
        <v>420</v>
      </c>
      <c r="AH140" s="32">
        <v>20</v>
      </c>
    </row>
    <row r="141" spans="3:34" x14ac:dyDescent="0.15">
      <c r="C141" s="12" t="s">
        <v>604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31"/>
      <c r="AG141" s="6" t="s">
        <v>421</v>
      </c>
      <c r="AH141" s="32">
        <v>21</v>
      </c>
    </row>
    <row r="142" spans="3:34" x14ac:dyDescent="0.15"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31"/>
      <c r="AG142" s="6" t="s">
        <v>422</v>
      </c>
      <c r="AH142" s="32">
        <v>22</v>
      </c>
    </row>
    <row r="143" spans="3:34" x14ac:dyDescent="0.15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31"/>
      <c r="AG143" s="6" t="s">
        <v>423</v>
      </c>
      <c r="AH143" s="32">
        <v>23</v>
      </c>
    </row>
    <row r="144" spans="3:34" x14ac:dyDescent="0.15"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31"/>
      <c r="AG144" s="6" t="s">
        <v>424</v>
      </c>
      <c r="AH144" s="32">
        <v>24</v>
      </c>
    </row>
    <row r="145" spans="5:34" x14ac:dyDescent="0.15"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31"/>
      <c r="AG145" s="6" t="s">
        <v>425</v>
      </c>
      <c r="AH145" s="32">
        <v>25</v>
      </c>
    </row>
    <row r="146" spans="5:34" x14ac:dyDescent="0.15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31"/>
      <c r="AG146" s="6" t="s">
        <v>426</v>
      </c>
      <c r="AH146" s="32">
        <v>26</v>
      </c>
    </row>
    <row r="147" spans="5:34" x14ac:dyDescent="0.15"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31"/>
      <c r="AG147" s="6" t="s">
        <v>427</v>
      </c>
      <c r="AH147" s="32">
        <v>27</v>
      </c>
    </row>
    <row r="148" spans="5:34" x14ac:dyDescent="0.15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31"/>
      <c r="AG148" s="6" t="s">
        <v>428</v>
      </c>
      <c r="AH148" s="32">
        <v>28</v>
      </c>
    </row>
    <row r="149" spans="5:34" x14ac:dyDescent="0.15"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31"/>
      <c r="AG149" s="6" t="s">
        <v>429</v>
      </c>
      <c r="AH149" s="32">
        <v>29</v>
      </c>
    </row>
    <row r="150" spans="5:34" x14ac:dyDescent="0.15"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31"/>
      <c r="AG150" s="6" t="s">
        <v>400</v>
      </c>
      <c r="AH150" s="32">
        <v>30</v>
      </c>
    </row>
    <row r="151" spans="5:34" x14ac:dyDescent="0.15"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31"/>
      <c r="AG151" s="6" t="s">
        <v>430</v>
      </c>
      <c r="AH151" s="32">
        <v>31</v>
      </c>
    </row>
    <row r="152" spans="5:34" x14ac:dyDescent="0.15"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31"/>
      <c r="AG152" s="6" t="s">
        <v>431</v>
      </c>
      <c r="AH152" s="32">
        <v>32</v>
      </c>
    </row>
    <row r="153" spans="5:34" x14ac:dyDescent="0.15">
      <c r="G153" s="6"/>
      <c r="AG153" s="6" t="s">
        <v>432</v>
      </c>
      <c r="AH153" s="32">
        <v>33</v>
      </c>
    </row>
    <row r="154" spans="5:34" x14ac:dyDescent="0.15">
      <c r="G154" s="6"/>
      <c r="AG154" s="6" t="s">
        <v>433</v>
      </c>
      <c r="AH154" s="32">
        <v>34</v>
      </c>
    </row>
    <row r="155" spans="5:34" x14ac:dyDescent="0.15">
      <c r="AG155" s="6" t="s">
        <v>434</v>
      </c>
      <c r="AH155" s="32">
        <v>35</v>
      </c>
    </row>
    <row r="156" spans="5:34" x14ac:dyDescent="0.15">
      <c r="AG156" s="6" t="s">
        <v>435</v>
      </c>
      <c r="AH156" s="32">
        <v>36</v>
      </c>
    </row>
    <row r="157" spans="5:34" x14ac:dyDescent="0.15">
      <c r="AG157" s="6" t="s">
        <v>436</v>
      </c>
      <c r="AH157" s="32">
        <v>37</v>
      </c>
    </row>
    <row r="158" spans="5:34" x14ac:dyDescent="0.15">
      <c r="G158" s="76" t="s">
        <v>470</v>
      </c>
      <c r="H158" s="76" t="s">
        <v>471</v>
      </c>
      <c r="I158" s="77"/>
      <c r="J158" s="77"/>
      <c r="K158" s="77"/>
      <c r="L158" s="77"/>
      <c r="AG158" s="6" t="s">
        <v>437</v>
      </c>
      <c r="AH158" s="32">
        <v>38</v>
      </c>
    </row>
    <row r="159" spans="5:34" x14ac:dyDescent="0.15">
      <c r="G159" s="6" t="s">
        <v>578</v>
      </c>
      <c r="H159" s="6" t="s">
        <v>576</v>
      </c>
      <c r="I159" s="77"/>
      <c r="J159" s="77"/>
      <c r="K159" s="77"/>
      <c r="L159" s="77"/>
      <c r="AG159" s="6" t="s">
        <v>438</v>
      </c>
      <c r="AH159" s="32">
        <v>39</v>
      </c>
    </row>
    <row r="160" spans="5:34" x14ac:dyDescent="0.15">
      <c r="G160" s="6" t="s">
        <v>574</v>
      </c>
      <c r="H160" s="6" t="s">
        <v>572</v>
      </c>
      <c r="I160" s="77"/>
      <c r="J160" s="77"/>
      <c r="K160" s="77"/>
      <c r="L160" s="77"/>
      <c r="AG160" s="6" t="s">
        <v>439</v>
      </c>
      <c r="AH160" s="32">
        <v>40</v>
      </c>
    </row>
    <row r="161" spans="7:34" x14ac:dyDescent="0.15">
      <c r="G161" s="6" t="s">
        <v>491</v>
      </c>
      <c r="H161" s="6" t="s">
        <v>490</v>
      </c>
      <c r="I161" s="77"/>
      <c r="J161" s="77"/>
      <c r="K161" s="77"/>
      <c r="L161" s="77"/>
      <c r="AG161" s="6" t="s">
        <v>445</v>
      </c>
      <c r="AH161" s="32">
        <v>47</v>
      </c>
    </row>
    <row r="162" spans="7:34" x14ac:dyDescent="0.15">
      <c r="G162" s="6" t="s">
        <v>529</v>
      </c>
      <c r="H162" s="6" t="s">
        <v>531</v>
      </c>
      <c r="I162" s="77"/>
      <c r="J162" s="77"/>
      <c r="K162" s="77"/>
      <c r="L162" s="77"/>
      <c r="AG162" s="6" t="s">
        <v>440</v>
      </c>
      <c r="AH162" s="32">
        <v>41</v>
      </c>
    </row>
    <row r="163" spans="7:34" x14ac:dyDescent="0.15">
      <c r="G163" s="6" t="s">
        <v>530</v>
      </c>
      <c r="H163" s="6" t="s">
        <v>532</v>
      </c>
      <c r="I163" s="77"/>
      <c r="J163" s="77"/>
      <c r="K163" s="77"/>
      <c r="L163" s="77"/>
      <c r="AG163" s="6" t="s">
        <v>441</v>
      </c>
      <c r="AH163" s="32">
        <v>42</v>
      </c>
    </row>
    <row r="164" spans="7:34" x14ac:dyDescent="0.15">
      <c r="G164" s="6" t="s">
        <v>588</v>
      </c>
      <c r="H164" s="6" t="s">
        <v>580</v>
      </c>
      <c r="I164" s="77"/>
      <c r="J164" s="77"/>
      <c r="K164" s="77"/>
      <c r="L164" s="77"/>
      <c r="AG164" s="6" t="s">
        <v>442</v>
      </c>
      <c r="AH164" s="32">
        <v>43</v>
      </c>
    </row>
    <row r="165" spans="7:34" x14ac:dyDescent="0.15">
      <c r="G165" s="6" t="s">
        <v>610</v>
      </c>
      <c r="H165" s="6" t="s">
        <v>614</v>
      </c>
      <c r="I165" s="77"/>
      <c r="J165" s="77"/>
      <c r="K165" s="77"/>
      <c r="L165" s="77"/>
      <c r="AG165" s="6" t="s">
        <v>443</v>
      </c>
      <c r="AH165" s="32">
        <v>44</v>
      </c>
    </row>
    <row r="166" spans="7:34" x14ac:dyDescent="0.15">
      <c r="G166" s="6" t="s">
        <v>590</v>
      </c>
      <c r="H166" s="6" t="s">
        <v>583</v>
      </c>
      <c r="I166" s="77"/>
      <c r="J166" s="77"/>
      <c r="K166" s="77"/>
      <c r="L166" s="77"/>
      <c r="AG166" s="6" t="s">
        <v>444</v>
      </c>
      <c r="AH166" s="32">
        <v>45</v>
      </c>
    </row>
    <row r="167" spans="7:34" x14ac:dyDescent="0.15">
      <c r="G167" s="6" t="s">
        <v>592</v>
      </c>
      <c r="H167" s="6" t="s">
        <v>586</v>
      </c>
      <c r="I167" s="77"/>
      <c r="J167" s="77"/>
      <c r="K167" s="77"/>
      <c r="L167" s="77"/>
      <c r="AG167" s="6" t="s">
        <v>401</v>
      </c>
      <c r="AH167" s="32">
        <v>46</v>
      </c>
    </row>
    <row r="168" spans="7:34" x14ac:dyDescent="0.15">
      <c r="G168" s="6"/>
      <c r="H168" s="6"/>
      <c r="I168" s="77"/>
      <c r="J168" s="77"/>
      <c r="K168" s="77"/>
      <c r="L168" s="77"/>
      <c r="AG168" s="6" t="s">
        <v>446</v>
      </c>
      <c r="AH168" s="32">
        <v>49</v>
      </c>
    </row>
    <row r="169" spans="7:34" x14ac:dyDescent="0.15">
      <c r="G169" s="6"/>
      <c r="H169" s="6"/>
      <c r="I169" s="77"/>
      <c r="J169" s="77"/>
      <c r="K169" s="77"/>
      <c r="L169" s="77"/>
    </row>
    <row r="170" spans="7:34" x14ac:dyDescent="0.15">
      <c r="G170" s="6"/>
      <c r="H170" s="6"/>
      <c r="I170" s="77"/>
      <c r="J170" s="77"/>
      <c r="K170" s="77"/>
      <c r="L170" s="77"/>
    </row>
    <row r="171" spans="7:34" x14ac:dyDescent="0.15">
      <c r="G171" s="6"/>
      <c r="H171" s="6"/>
      <c r="I171" s="77"/>
      <c r="J171" s="77"/>
      <c r="K171" s="77"/>
      <c r="L171" s="77"/>
    </row>
    <row r="172" spans="7:34" x14ac:dyDescent="0.15">
      <c r="G172" s="6"/>
      <c r="H172" s="6"/>
      <c r="I172" s="77"/>
      <c r="J172" s="77"/>
      <c r="K172" s="77"/>
      <c r="L172" s="77"/>
    </row>
    <row r="173" spans="7:34" x14ac:dyDescent="0.15">
      <c r="G173" s="6"/>
      <c r="H173" s="6"/>
      <c r="I173" s="77"/>
      <c r="J173" s="77"/>
      <c r="K173" s="77"/>
      <c r="L173" s="77"/>
    </row>
    <row r="174" spans="7:34" x14ac:dyDescent="0.15">
      <c r="G174" s="6"/>
      <c r="H174" s="76"/>
      <c r="I174" s="77"/>
      <c r="J174" s="77"/>
      <c r="K174" s="77"/>
      <c r="L174" s="77"/>
    </row>
    <row r="175" spans="7:34" x14ac:dyDescent="0.15">
      <c r="G175" s="6"/>
      <c r="H175" s="76"/>
      <c r="I175" s="77"/>
      <c r="J175" s="77"/>
      <c r="K175" s="77"/>
      <c r="L175" s="77"/>
    </row>
    <row r="176" spans="7:34" x14ac:dyDescent="0.15">
      <c r="G176" s="6"/>
      <c r="H176" s="77"/>
      <c r="I176" s="77"/>
      <c r="J176" s="77"/>
      <c r="K176" s="77"/>
      <c r="L176" s="77"/>
    </row>
    <row r="378" spans="3:3" x14ac:dyDescent="0.15">
      <c r="C378" s="6"/>
    </row>
    <row r="379" spans="3:3" x14ac:dyDescent="0.15">
      <c r="C379" s="6"/>
    </row>
    <row r="380" spans="3:3" x14ac:dyDescent="0.15">
      <c r="C380" s="6"/>
    </row>
    <row r="381" spans="3:3" x14ac:dyDescent="0.15">
      <c r="C381" s="6"/>
    </row>
    <row r="382" spans="3:3" x14ac:dyDescent="0.15">
      <c r="C382" s="6"/>
    </row>
    <row r="383" spans="3:3" x14ac:dyDescent="0.15">
      <c r="C383" s="1"/>
    </row>
    <row r="384" spans="3:3" x14ac:dyDescent="0.15">
      <c r="C384" s="1"/>
    </row>
    <row r="385" spans="3:3" x14ac:dyDescent="0.15">
      <c r="C385" s="1"/>
    </row>
    <row r="386" spans="3:3" x14ac:dyDescent="0.15">
      <c r="C386" s="1"/>
    </row>
    <row r="387" spans="3:3" x14ac:dyDescent="0.15">
      <c r="C387" s="1"/>
    </row>
    <row r="388" spans="3:3" x14ac:dyDescent="0.15">
      <c r="C388" s="1"/>
    </row>
    <row r="389" spans="3:3" x14ac:dyDescent="0.15">
      <c r="C389" s="1"/>
    </row>
    <row r="390" spans="3:3" x14ac:dyDescent="0.15">
      <c r="C390" s="1"/>
    </row>
    <row r="391" spans="3:3" x14ac:dyDescent="0.15">
      <c r="C391" s="1"/>
    </row>
  </sheetData>
  <mergeCells count="152">
    <mergeCell ref="B5:B6"/>
    <mergeCell ref="A43:B43"/>
    <mergeCell ref="H39:I39"/>
    <mergeCell ref="G51:H51"/>
    <mergeCell ref="C3:G3"/>
    <mergeCell ref="C43:G43"/>
    <mergeCell ref="A1:N1"/>
    <mergeCell ref="A41:N41"/>
    <mergeCell ref="G7:H7"/>
    <mergeCell ref="G8:H8"/>
    <mergeCell ref="G9:H9"/>
    <mergeCell ref="G10:H10"/>
    <mergeCell ref="G11:H11"/>
    <mergeCell ref="G13:H13"/>
    <mergeCell ref="G12:H12"/>
    <mergeCell ref="G14:H14"/>
    <mergeCell ref="G15:H15"/>
    <mergeCell ref="G16:H16"/>
    <mergeCell ref="G17:H17"/>
    <mergeCell ref="G18:H18"/>
    <mergeCell ref="A3:B3"/>
    <mergeCell ref="H3:I3"/>
    <mergeCell ref="H4:I4"/>
    <mergeCell ref="A4:B4"/>
    <mergeCell ref="H43:I43"/>
    <mergeCell ref="C4:G4"/>
    <mergeCell ref="G30:H30"/>
    <mergeCell ref="G5:H6"/>
    <mergeCell ref="I27:M27"/>
    <mergeCell ref="I28:M28"/>
    <mergeCell ref="I29:M29"/>
    <mergeCell ref="I30:M30"/>
    <mergeCell ref="I31:M31"/>
    <mergeCell ref="G19:H19"/>
    <mergeCell ref="G20:H20"/>
    <mergeCell ref="G21:H21"/>
    <mergeCell ref="G22:H22"/>
    <mergeCell ref="G23:H23"/>
    <mergeCell ref="G24:H24"/>
    <mergeCell ref="I7:M7"/>
    <mergeCell ref="I8:M8"/>
    <mergeCell ref="I21:M21"/>
    <mergeCell ref="I22:M22"/>
    <mergeCell ref="I23:M23"/>
    <mergeCell ref="I24:M24"/>
    <mergeCell ref="G25:H25"/>
    <mergeCell ref="D39:E39"/>
    <mergeCell ref="D40:E40"/>
    <mergeCell ref="I49:M49"/>
    <mergeCell ref="I50:M50"/>
    <mergeCell ref="I51:M51"/>
    <mergeCell ref="G53:H53"/>
    <mergeCell ref="A74:N74"/>
    <mergeCell ref="G54:H54"/>
    <mergeCell ref="G55:H55"/>
    <mergeCell ref="G56:H56"/>
    <mergeCell ref="G57:H57"/>
    <mergeCell ref="G58:H58"/>
    <mergeCell ref="G59:H59"/>
    <mergeCell ref="G65:H65"/>
    <mergeCell ref="G66:H66"/>
    <mergeCell ref="G67:H67"/>
    <mergeCell ref="G68:H68"/>
    <mergeCell ref="G69:H69"/>
    <mergeCell ref="G70:H70"/>
    <mergeCell ref="G71:H71"/>
    <mergeCell ref="I54:M54"/>
    <mergeCell ref="I55:M55"/>
    <mergeCell ref="I56:M56"/>
    <mergeCell ref="I52:M52"/>
    <mergeCell ref="I53:M53"/>
    <mergeCell ref="I9:M9"/>
    <mergeCell ref="Y3:Z3"/>
    <mergeCell ref="J4:N4"/>
    <mergeCell ref="J3:N3"/>
    <mergeCell ref="N5:N6"/>
    <mergeCell ref="I25:M25"/>
    <mergeCell ref="I26:M26"/>
    <mergeCell ref="F39:G39"/>
    <mergeCell ref="H32:M32"/>
    <mergeCell ref="Y4:Z4"/>
    <mergeCell ref="G27:H27"/>
    <mergeCell ref="G28:H28"/>
    <mergeCell ref="G29:H29"/>
    <mergeCell ref="I10:M10"/>
    <mergeCell ref="I11:M11"/>
    <mergeCell ref="I12:M12"/>
    <mergeCell ref="I13:M13"/>
    <mergeCell ref="I14:M14"/>
    <mergeCell ref="I16:M16"/>
    <mergeCell ref="I17:M17"/>
    <mergeCell ref="I18:M18"/>
    <mergeCell ref="I19:M19"/>
    <mergeCell ref="A5:A6"/>
    <mergeCell ref="A34:N34"/>
    <mergeCell ref="C38:D38"/>
    <mergeCell ref="F5:F6"/>
    <mergeCell ref="E5:E6"/>
    <mergeCell ref="N45:N46"/>
    <mergeCell ref="A44:B44"/>
    <mergeCell ref="C44:G44"/>
    <mergeCell ref="H44:I44"/>
    <mergeCell ref="I15:M15"/>
    <mergeCell ref="J44:N44"/>
    <mergeCell ref="J43:N43"/>
    <mergeCell ref="C5:D5"/>
    <mergeCell ref="I5:M6"/>
    <mergeCell ref="G31:H31"/>
    <mergeCell ref="G26:H26"/>
    <mergeCell ref="A45:A46"/>
    <mergeCell ref="B45:B46"/>
    <mergeCell ref="C45:D45"/>
    <mergeCell ref="E45:E46"/>
    <mergeCell ref="F45:F46"/>
    <mergeCell ref="I45:M46"/>
    <mergeCell ref="G45:H46"/>
    <mergeCell ref="I20:M20"/>
    <mergeCell ref="F40:I40"/>
    <mergeCell ref="D79:E79"/>
    <mergeCell ref="I57:M57"/>
    <mergeCell ref="I58:M58"/>
    <mergeCell ref="I59:M59"/>
    <mergeCell ref="I60:M60"/>
    <mergeCell ref="I61:M61"/>
    <mergeCell ref="I62:M62"/>
    <mergeCell ref="I63:M63"/>
    <mergeCell ref="I70:M70"/>
    <mergeCell ref="I71:M71"/>
    <mergeCell ref="I64:M64"/>
    <mergeCell ref="I65:M65"/>
    <mergeCell ref="I66:M66"/>
    <mergeCell ref="I67:M67"/>
    <mergeCell ref="I68:M68"/>
    <mergeCell ref="I69:M69"/>
    <mergeCell ref="G52:H52"/>
    <mergeCell ref="I47:M47"/>
    <mergeCell ref="I48:M48"/>
    <mergeCell ref="G48:H48"/>
    <mergeCell ref="G49:H49"/>
    <mergeCell ref="G47:H47"/>
    <mergeCell ref="G50:H50"/>
    <mergeCell ref="D80:E80"/>
    <mergeCell ref="F80:I80"/>
    <mergeCell ref="F79:G79"/>
    <mergeCell ref="H79:I79"/>
    <mergeCell ref="G60:H60"/>
    <mergeCell ref="G61:H61"/>
    <mergeCell ref="G62:H62"/>
    <mergeCell ref="G63:H63"/>
    <mergeCell ref="G64:H64"/>
    <mergeCell ref="C78:D78"/>
    <mergeCell ref="H72:M72"/>
  </mergeCells>
  <phoneticPr fontId="1"/>
  <dataValidations xWindow="456" yWindow="373" count="14">
    <dataValidation imeMode="off" allowBlank="1" showInputMessage="1" showErrorMessage="1" sqref="B47:B71 B7:B31" xr:uid="{00000000-0002-0000-0200-000000000000}"/>
    <dataValidation imeMode="disabled" allowBlank="1" showInputMessage="1" showErrorMessage="1" sqref="J3:N4 J43:N44 C4:G4 C44:G44" xr:uid="{00000000-0002-0000-0200-000001000000}"/>
    <dataValidation type="list" allowBlank="1" showInputMessage="1" showErrorMessage="1" sqref="H79" xr:uid="{00000000-0002-0000-02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7:D31 D47:D71" xr:uid="{00000000-0002-0000-0200-000003000000}"/>
    <dataValidation imeMode="hiragana" allowBlank="1" showInputMessage="1" showErrorMessage="1" prompt="姓と名の間に全角スペースを入れてください" sqref="C7:C31 C47:C71" xr:uid="{00000000-0002-0000-0200-000004000000}"/>
    <dataValidation type="list" allowBlank="1" showInputMessage="1" showErrorMessage="1" prompt="校種を選択してください" sqref="H39:I39" xr:uid="{00000000-0002-0000-0200-000005000000}">
      <formula1>"大学,高等学校,中学校,小学校,学校,　"</formula1>
    </dataValidation>
    <dataValidation imeMode="on" allowBlank="1" showInputMessage="1" showErrorMessage="1" sqref="C43 C3" xr:uid="{00000000-0002-0000-0200-000006000000}"/>
    <dataValidation type="list" allowBlank="1" showInputMessage="1" showErrorMessage="1" sqref="AB4" xr:uid="{00000000-0002-0000-0200-000007000000}">
      <formula1>shubetsu1</formula1>
    </dataValidation>
    <dataValidation type="list" allowBlank="1" showInputMessage="1" showErrorMessage="1" sqref="AG7:AG31 AG47:AG71" xr:uid="{00000000-0002-0000-0200-000008000000}">
      <formula1>_ken1</formula1>
    </dataValidation>
    <dataValidation type="list" imeMode="disabled" allowBlank="1" showInputMessage="1" showErrorMessage="1" prompt="学年を選択してください" sqref="E7:E31 E47:E71" xr:uid="{00000000-0002-0000-0200-000009000000}">
      <formula1>$E$122:$E$127</formula1>
    </dataValidation>
    <dataValidation type="list" allowBlank="1" showInputMessage="1" showErrorMessage="1" prompt="性別を選択してください" sqref="F47:F71 F7:F31" xr:uid="{00000000-0002-0000-0200-00000A000000}">
      <formula1>gender1</formula1>
    </dataValidation>
    <dataValidation type="list" allowBlank="1" showInputMessage="1" showErrorMessage="1" sqref="G7:H31 G47:H71" xr:uid="{00000000-0002-0000-0200-00000D000000}">
      <formula1>INDIRECT(F7)</formula1>
    </dataValidation>
    <dataValidation type="textLength" imeMode="disabled" operator="lessThanOrEqual" allowBlank="1" showInputMessage="1" showErrorMessage="1" promptTitle="記入例" prompt="トラック競技（7桁表示）_x000a_　11秒00→0001100_x000a_　4分11秒22→0041122_x000a_フィールド競技（5桁表示）_x000a_　1m80→00180_x000a_　34m56→03456_x000a_コンバインド（5桁表示）_x000a_　3480点→03480_x000a_※記録がない場合は空欄。" sqref="I7:M31 I47:M71" xr:uid="{81A76485-0AA8-4D9B-B747-4BE6604AC2DA}">
      <formula1>7</formula1>
    </dataValidation>
    <dataValidation type="list" allowBlank="1" showInputMessage="1" showErrorMessage="1" sqref="AA4" xr:uid="{00000000-0002-0000-0200-00000B000000}">
      <formula1>$C$121:$C$198</formula1>
    </dataValidation>
  </dataValidations>
  <pageMargins left="0.59055118110236227" right="0.59055118110236227" top="0.59055118110236227" bottom="0.59055118110236227" header="0.31496062992125984" footer="0.31496062992125984"/>
  <pageSetup paperSize="9" scale="93" orientation="portrait" r:id="rId1"/>
  <rowBreaks count="1" manualBreakCount="1">
    <brk id="40" max="13" man="1"/>
  </rowBreaks>
  <colBreaks count="1" manualBreakCount="1">
    <brk id="14" max="160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E101"/>
  <sheetViews>
    <sheetView workbookViewId="0"/>
  </sheetViews>
  <sheetFormatPr defaultRowHeight="12" x14ac:dyDescent="0.15"/>
  <cols>
    <col min="1" max="1" width="6.5" style="7" customWidth="1"/>
    <col min="2" max="2" width="33.875" style="6" bestFit="1" customWidth="1"/>
    <col min="3" max="3" width="28.25" style="6" bestFit="1" customWidth="1"/>
    <col min="4" max="4" width="21.625" style="6" bestFit="1" customWidth="1"/>
    <col min="5" max="5" width="7.5" style="6" bestFit="1" customWidth="1"/>
    <col min="6" max="16384" width="9" style="6"/>
  </cols>
  <sheetData>
    <row r="1" spans="1:5" x14ac:dyDescent="0.15">
      <c r="A1" s="7" t="s">
        <v>371</v>
      </c>
      <c r="B1" s="6" t="s">
        <v>51</v>
      </c>
      <c r="C1" s="6" t="s">
        <v>52</v>
      </c>
      <c r="D1" s="6" t="s">
        <v>53</v>
      </c>
      <c r="E1" s="6" t="s">
        <v>54</v>
      </c>
    </row>
    <row r="2" spans="1:5" x14ac:dyDescent="0.15">
      <c r="A2" s="7" t="s">
        <v>312</v>
      </c>
      <c r="B2" s="6" t="s">
        <v>55</v>
      </c>
      <c r="C2" s="6" t="s">
        <v>56</v>
      </c>
      <c r="D2" s="6" t="s">
        <v>56</v>
      </c>
      <c r="E2" s="6" t="s">
        <v>57</v>
      </c>
    </row>
    <row r="3" spans="1:5" x14ac:dyDescent="0.15">
      <c r="A3" s="7" t="s">
        <v>313</v>
      </c>
      <c r="B3" s="6" t="s">
        <v>58</v>
      </c>
      <c r="C3" s="6" t="s">
        <v>59</v>
      </c>
      <c r="D3" s="6" t="s">
        <v>59</v>
      </c>
      <c r="E3" s="6" t="s">
        <v>57</v>
      </c>
    </row>
    <row r="4" spans="1:5" x14ac:dyDescent="0.15">
      <c r="A4" s="7" t="s">
        <v>314</v>
      </c>
      <c r="B4" s="6" t="s">
        <v>60</v>
      </c>
      <c r="C4" s="6" t="s">
        <v>61</v>
      </c>
      <c r="D4" s="6" t="s">
        <v>61</v>
      </c>
      <c r="E4" s="6" t="s">
        <v>57</v>
      </c>
    </row>
    <row r="5" spans="1:5" x14ac:dyDescent="0.15">
      <c r="A5" s="7" t="s">
        <v>315</v>
      </c>
      <c r="B5" s="6" t="s">
        <v>62</v>
      </c>
      <c r="C5" s="6" t="s">
        <v>63</v>
      </c>
      <c r="D5" s="6" t="s">
        <v>63</v>
      </c>
      <c r="E5" s="6" t="s">
        <v>57</v>
      </c>
    </row>
    <row r="6" spans="1:5" x14ac:dyDescent="0.15">
      <c r="A6" s="7" t="s">
        <v>316</v>
      </c>
      <c r="B6" s="6" t="s">
        <v>64</v>
      </c>
      <c r="C6" s="6" t="s">
        <v>65</v>
      </c>
      <c r="D6" s="6" t="s">
        <v>65</v>
      </c>
      <c r="E6" s="6" t="s">
        <v>57</v>
      </c>
    </row>
    <row r="7" spans="1:5" x14ac:dyDescent="0.15">
      <c r="A7" s="7" t="s">
        <v>317</v>
      </c>
      <c r="B7" s="6" t="s">
        <v>66</v>
      </c>
      <c r="C7" s="6" t="s">
        <v>67</v>
      </c>
      <c r="D7" s="6" t="s">
        <v>67</v>
      </c>
      <c r="E7" s="6" t="s">
        <v>57</v>
      </c>
    </row>
    <row r="8" spans="1:5" x14ac:dyDescent="0.15">
      <c r="A8" s="7" t="s">
        <v>318</v>
      </c>
      <c r="B8" s="6" t="s">
        <v>68</v>
      </c>
      <c r="C8" s="6" t="s">
        <v>69</v>
      </c>
      <c r="D8" s="6" t="s">
        <v>69</v>
      </c>
      <c r="E8" s="6" t="s">
        <v>57</v>
      </c>
    </row>
    <row r="9" spans="1:5" x14ac:dyDescent="0.15">
      <c r="A9" s="7" t="s">
        <v>319</v>
      </c>
      <c r="B9" s="6" t="s">
        <v>70</v>
      </c>
      <c r="C9" s="6" t="s">
        <v>71</v>
      </c>
      <c r="D9" s="6" t="s">
        <v>71</v>
      </c>
      <c r="E9" s="6" t="s">
        <v>57</v>
      </c>
    </row>
    <row r="10" spans="1:5" x14ac:dyDescent="0.15">
      <c r="A10" s="7" t="s">
        <v>320</v>
      </c>
      <c r="B10" s="6" t="s">
        <v>72</v>
      </c>
      <c r="C10" s="6" t="s">
        <v>73</v>
      </c>
      <c r="D10" s="6" t="s">
        <v>73</v>
      </c>
      <c r="E10" s="6" t="s">
        <v>57</v>
      </c>
    </row>
    <row r="11" spans="1:5" x14ac:dyDescent="0.15">
      <c r="A11" s="7" t="s">
        <v>321</v>
      </c>
      <c r="B11" s="6" t="s">
        <v>74</v>
      </c>
      <c r="C11" s="6" t="s">
        <v>75</v>
      </c>
      <c r="D11" s="6" t="s">
        <v>75</v>
      </c>
      <c r="E11" s="6" t="s">
        <v>57</v>
      </c>
    </row>
    <row r="12" spans="1:5" x14ac:dyDescent="0.15">
      <c r="A12" s="7" t="s">
        <v>322</v>
      </c>
      <c r="B12" s="6" t="s">
        <v>76</v>
      </c>
      <c r="C12" s="6" t="s">
        <v>77</v>
      </c>
      <c r="D12" s="6" t="s">
        <v>77</v>
      </c>
      <c r="E12" s="6" t="s">
        <v>57</v>
      </c>
    </row>
    <row r="13" spans="1:5" x14ac:dyDescent="0.15">
      <c r="A13" s="7" t="s">
        <v>323</v>
      </c>
      <c r="B13" s="6" t="s">
        <v>78</v>
      </c>
      <c r="C13" s="6" t="s">
        <v>79</v>
      </c>
      <c r="D13" s="6" t="s">
        <v>79</v>
      </c>
      <c r="E13" s="6" t="s">
        <v>57</v>
      </c>
    </row>
    <row r="14" spans="1:5" x14ac:dyDescent="0.15">
      <c r="A14" s="7" t="s">
        <v>324</v>
      </c>
      <c r="B14" s="6" t="s">
        <v>80</v>
      </c>
      <c r="C14" s="6" t="s">
        <v>81</v>
      </c>
      <c r="D14" s="6" t="s">
        <v>82</v>
      </c>
      <c r="E14" s="6" t="s">
        <v>57</v>
      </c>
    </row>
    <row r="15" spans="1:5" x14ac:dyDescent="0.15">
      <c r="A15" s="7" t="s">
        <v>325</v>
      </c>
      <c r="B15" s="6" t="s">
        <v>83</v>
      </c>
      <c r="C15" s="6" t="s">
        <v>84</v>
      </c>
      <c r="D15" s="6" t="s">
        <v>85</v>
      </c>
      <c r="E15" s="6" t="s">
        <v>57</v>
      </c>
    </row>
    <row r="16" spans="1:5" x14ac:dyDescent="0.15">
      <c r="A16" s="7" t="s">
        <v>326</v>
      </c>
      <c r="B16" s="6" t="s">
        <v>86</v>
      </c>
      <c r="C16" s="6" t="s">
        <v>87</v>
      </c>
      <c r="D16" s="6" t="s">
        <v>88</v>
      </c>
      <c r="E16" s="6" t="s">
        <v>57</v>
      </c>
    </row>
    <row r="17" spans="1:5" x14ac:dyDescent="0.15">
      <c r="A17" s="7" t="s">
        <v>327</v>
      </c>
      <c r="B17" s="6" t="s">
        <v>89</v>
      </c>
      <c r="C17" s="6" t="s">
        <v>90</v>
      </c>
      <c r="D17" s="6" t="s">
        <v>91</v>
      </c>
      <c r="E17" s="6" t="s">
        <v>57</v>
      </c>
    </row>
    <row r="18" spans="1:5" x14ac:dyDescent="0.15">
      <c r="A18" s="7" t="s">
        <v>328</v>
      </c>
      <c r="B18" s="6" t="s">
        <v>92</v>
      </c>
      <c r="C18" s="6" t="s">
        <v>93</v>
      </c>
      <c r="D18" s="6" t="s">
        <v>94</v>
      </c>
      <c r="E18" s="6" t="s">
        <v>57</v>
      </c>
    </row>
    <row r="19" spans="1:5" x14ac:dyDescent="0.15">
      <c r="A19" s="7" t="s">
        <v>329</v>
      </c>
      <c r="B19" s="6" t="s">
        <v>95</v>
      </c>
      <c r="C19" s="6" t="s">
        <v>96</v>
      </c>
      <c r="D19" s="6" t="s">
        <v>97</v>
      </c>
      <c r="E19" s="6" t="s">
        <v>57</v>
      </c>
    </row>
    <row r="20" spans="1:5" x14ac:dyDescent="0.15">
      <c r="A20" s="7" t="s">
        <v>330</v>
      </c>
      <c r="B20" s="6" t="s">
        <v>98</v>
      </c>
      <c r="C20" s="6" t="s">
        <v>99</v>
      </c>
      <c r="D20" s="6" t="s">
        <v>100</v>
      </c>
      <c r="E20" s="6" t="s">
        <v>57</v>
      </c>
    </row>
    <row r="21" spans="1:5" x14ac:dyDescent="0.15">
      <c r="A21" s="7" t="s">
        <v>331</v>
      </c>
      <c r="B21" s="6" t="s">
        <v>101</v>
      </c>
      <c r="C21" s="6" t="s">
        <v>102</v>
      </c>
      <c r="D21" s="6" t="s">
        <v>103</v>
      </c>
      <c r="E21" s="6" t="s">
        <v>57</v>
      </c>
    </row>
    <row r="22" spans="1:5" x14ac:dyDescent="0.15">
      <c r="A22" s="7" t="s">
        <v>332</v>
      </c>
      <c r="B22" s="6" t="s">
        <v>104</v>
      </c>
      <c r="C22" s="6" t="s">
        <v>105</v>
      </c>
      <c r="D22" s="6" t="s">
        <v>82</v>
      </c>
      <c r="E22" s="6" t="s">
        <v>57</v>
      </c>
    </row>
    <row r="23" spans="1:5" x14ac:dyDescent="0.15">
      <c r="A23" s="7" t="s">
        <v>333</v>
      </c>
      <c r="B23" s="6" t="s">
        <v>106</v>
      </c>
      <c r="C23" s="6" t="s">
        <v>107</v>
      </c>
      <c r="D23" s="6" t="s">
        <v>103</v>
      </c>
      <c r="E23" s="6" t="s">
        <v>57</v>
      </c>
    </row>
    <row r="24" spans="1:5" x14ac:dyDescent="0.15">
      <c r="A24" s="7" t="s">
        <v>334</v>
      </c>
      <c r="B24" s="6" t="s">
        <v>372</v>
      </c>
      <c r="C24" s="6" t="s">
        <v>373</v>
      </c>
      <c r="D24" s="6" t="s">
        <v>374</v>
      </c>
      <c r="E24" s="6" t="s">
        <v>57</v>
      </c>
    </row>
    <row r="25" spans="1:5" x14ac:dyDescent="0.15">
      <c r="A25" s="7" t="s">
        <v>335</v>
      </c>
      <c r="B25" s="6" t="s">
        <v>108</v>
      </c>
      <c r="C25" s="6" t="s">
        <v>109</v>
      </c>
      <c r="D25" s="6" t="s">
        <v>94</v>
      </c>
      <c r="E25" s="6" t="s">
        <v>57</v>
      </c>
    </row>
    <row r="26" spans="1:5" x14ac:dyDescent="0.15">
      <c r="A26" s="7" t="s">
        <v>336</v>
      </c>
      <c r="B26" s="6" t="s">
        <v>110</v>
      </c>
      <c r="C26" s="6" t="s">
        <v>111</v>
      </c>
      <c r="D26" s="6" t="s">
        <v>97</v>
      </c>
      <c r="E26" s="6" t="s">
        <v>57</v>
      </c>
    </row>
    <row r="27" spans="1:5" x14ac:dyDescent="0.15">
      <c r="A27" s="7" t="s">
        <v>337</v>
      </c>
      <c r="B27" s="6" t="s">
        <v>112</v>
      </c>
      <c r="C27" s="6" t="s">
        <v>113</v>
      </c>
      <c r="D27" s="6" t="s">
        <v>114</v>
      </c>
      <c r="E27" s="6" t="s">
        <v>57</v>
      </c>
    </row>
    <row r="28" spans="1:5" x14ac:dyDescent="0.15">
      <c r="A28" s="7" t="s">
        <v>338</v>
      </c>
      <c r="B28" s="6" t="s">
        <v>115</v>
      </c>
      <c r="C28" s="6" t="s">
        <v>116</v>
      </c>
      <c r="D28" s="6" t="s">
        <v>117</v>
      </c>
      <c r="E28" s="6" t="s">
        <v>57</v>
      </c>
    </row>
    <row r="29" spans="1:5" x14ac:dyDescent="0.15">
      <c r="A29" s="7" t="s">
        <v>339</v>
      </c>
      <c r="B29" s="6" t="s">
        <v>118</v>
      </c>
      <c r="C29" s="6" t="s">
        <v>119</v>
      </c>
      <c r="D29" s="6" t="s">
        <v>120</v>
      </c>
      <c r="E29" s="6" t="s">
        <v>57</v>
      </c>
    </row>
    <row r="30" spans="1:5" x14ac:dyDescent="0.15">
      <c r="A30" s="7" t="s">
        <v>340</v>
      </c>
      <c r="B30" s="6" t="s">
        <v>118</v>
      </c>
      <c r="C30" s="6" t="s">
        <v>121</v>
      </c>
      <c r="D30" s="6" t="s">
        <v>120</v>
      </c>
      <c r="E30" s="6" t="s">
        <v>57</v>
      </c>
    </row>
    <row r="31" spans="1:5" x14ac:dyDescent="0.15">
      <c r="A31" s="7" t="s">
        <v>341</v>
      </c>
      <c r="B31" s="6" t="s">
        <v>122</v>
      </c>
      <c r="C31" s="6" t="s">
        <v>123</v>
      </c>
      <c r="D31" s="6" t="s">
        <v>124</v>
      </c>
      <c r="E31" s="6" t="s">
        <v>57</v>
      </c>
    </row>
    <row r="32" spans="1:5" x14ac:dyDescent="0.15">
      <c r="A32" s="7" t="s">
        <v>342</v>
      </c>
      <c r="B32" s="6" t="s">
        <v>125</v>
      </c>
      <c r="C32" s="6" t="s">
        <v>126</v>
      </c>
      <c r="D32" s="6" t="s">
        <v>127</v>
      </c>
      <c r="E32" s="6" t="s">
        <v>57</v>
      </c>
    </row>
    <row r="33" spans="1:5" x14ac:dyDescent="0.15">
      <c r="A33" s="7" t="s">
        <v>343</v>
      </c>
      <c r="B33" s="6" t="s">
        <v>128</v>
      </c>
      <c r="C33" s="6" t="s">
        <v>129</v>
      </c>
      <c r="D33" s="6" t="s">
        <v>130</v>
      </c>
      <c r="E33" s="6" t="s">
        <v>57</v>
      </c>
    </row>
    <row r="34" spans="1:5" x14ac:dyDescent="0.15">
      <c r="A34" s="7" t="s">
        <v>344</v>
      </c>
      <c r="B34" s="6" t="s">
        <v>131</v>
      </c>
      <c r="C34" s="6" t="s">
        <v>132</v>
      </c>
      <c r="D34" s="6" t="s">
        <v>133</v>
      </c>
      <c r="E34" s="6" t="s">
        <v>57</v>
      </c>
    </row>
    <row r="35" spans="1:5" x14ac:dyDescent="0.15">
      <c r="A35" s="7" t="s">
        <v>345</v>
      </c>
      <c r="B35" s="6" t="s">
        <v>134</v>
      </c>
      <c r="C35" s="6" t="s">
        <v>135</v>
      </c>
      <c r="D35" s="6" t="s">
        <v>136</v>
      </c>
      <c r="E35" s="6" t="s">
        <v>57</v>
      </c>
    </row>
    <row r="36" spans="1:5" x14ac:dyDescent="0.15">
      <c r="A36" s="7" t="s">
        <v>346</v>
      </c>
      <c r="B36" s="6" t="s">
        <v>137</v>
      </c>
      <c r="C36" s="6" t="s">
        <v>138</v>
      </c>
      <c r="D36" s="6" t="s">
        <v>139</v>
      </c>
      <c r="E36" s="6" t="s">
        <v>57</v>
      </c>
    </row>
    <row r="37" spans="1:5" x14ac:dyDescent="0.15">
      <c r="A37" s="7" t="s">
        <v>347</v>
      </c>
      <c r="B37" s="6" t="s">
        <v>140</v>
      </c>
      <c r="C37" s="6" t="s">
        <v>141</v>
      </c>
      <c r="D37" s="6" t="s">
        <v>142</v>
      </c>
      <c r="E37" s="6" t="s">
        <v>57</v>
      </c>
    </row>
    <row r="38" spans="1:5" x14ac:dyDescent="0.15">
      <c r="A38" s="7" t="s">
        <v>348</v>
      </c>
      <c r="B38" s="6" t="s">
        <v>143</v>
      </c>
      <c r="C38" s="6" t="s">
        <v>144</v>
      </c>
      <c r="D38" s="6" t="s">
        <v>144</v>
      </c>
      <c r="E38" s="6" t="s">
        <v>145</v>
      </c>
    </row>
    <row r="39" spans="1:5" x14ac:dyDescent="0.15">
      <c r="A39" s="7" t="s">
        <v>349</v>
      </c>
      <c r="B39" s="6" t="s">
        <v>146</v>
      </c>
      <c r="C39" s="6" t="s">
        <v>147</v>
      </c>
      <c r="D39" s="6" t="s">
        <v>147</v>
      </c>
      <c r="E39" s="6" t="s">
        <v>145</v>
      </c>
    </row>
    <row r="40" spans="1:5" x14ac:dyDescent="0.15">
      <c r="A40" s="7" t="s">
        <v>350</v>
      </c>
      <c r="B40" s="6" t="s">
        <v>148</v>
      </c>
      <c r="C40" s="6" t="s">
        <v>149</v>
      </c>
      <c r="D40" s="6" t="s">
        <v>149</v>
      </c>
      <c r="E40" s="6" t="s">
        <v>145</v>
      </c>
    </row>
    <row r="41" spans="1:5" x14ac:dyDescent="0.15">
      <c r="A41" s="7" t="s">
        <v>351</v>
      </c>
      <c r="B41" s="6" t="s">
        <v>150</v>
      </c>
      <c r="C41" s="6" t="s">
        <v>151</v>
      </c>
      <c r="D41" s="6" t="s">
        <v>151</v>
      </c>
      <c r="E41" s="6" t="s">
        <v>145</v>
      </c>
    </row>
    <row r="42" spans="1:5" x14ac:dyDescent="0.15">
      <c r="A42" s="7" t="s">
        <v>352</v>
      </c>
      <c r="B42" s="6" t="s">
        <v>152</v>
      </c>
      <c r="C42" s="6" t="s">
        <v>153</v>
      </c>
      <c r="D42" s="6" t="s">
        <v>154</v>
      </c>
      <c r="E42" s="6" t="s">
        <v>145</v>
      </c>
    </row>
    <row r="43" spans="1:5" x14ac:dyDescent="0.15">
      <c r="A43" s="7" t="s">
        <v>353</v>
      </c>
      <c r="B43" s="6" t="s">
        <v>155</v>
      </c>
      <c r="C43" s="6" t="s">
        <v>156</v>
      </c>
      <c r="D43" s="6" t="s">
        <v>157</v>
      </c>
      <c r="E43" s="6" t="s">
        <v>145</v>
      </c>
    </row>
    <row r="44" spans="1:5" x14ac:dyDescent="0.15">
      <c r="A44" s="7" t="s">
        <v>354</v>
      </c>
      <c r="B44" s="6" t="s">
        <v>158</v>
      </c>
      <c r="C44" s="6" t="s">
        <v>159</v>
      </c>
      <c r="D44" s="6" t="s">
        <v>160</v>
      </c>
      <c r="E44" s="6" t="s">
        <v>145</v>
      </c>
    </row>
    <row r="45" spans="1:5" x14ac:dyDescent="0.15">
      <c r="A45" s="7" t="s">
        <v>355</v>
      </c>
      <c r="B45" s="6" t="s">
        <v>161</v>
      </c>
      <c r="C45" s="6" t="s">
        <v>162</v>
      </c>
      <c r="D45" s="6" t="s">
        <v>163</v>
      </c>
      <c r="E45" s="6" t="s">
        <v>145</v>
      </c>
    </row>
    <row r="46" spans="1:5" x14ac:dyDescent="0.15">
      <c r="A46" s="7" t="s">
        <v>356</v>
      </c>
      <c r="B46" s="6" t="s">
        <v>164</v>
      </c>
      <c r="C46" s="6" t="s">
        <v>165</v>
      </c>
      <c r="D46" s="6" t="s">
        <v>166</v>
      </c>
      <c r="E46" s="6" t="s">
        <v>145</v>
      </c>
    </row>
    <row r="47" spans="1:5" x14ac:dyDescent="0.15">
      <c r="A47" s="7" t="s">
        <v>357</v>
      </c>
      <c r="B47" s="6" t="s">
        <v>167</v>
      </c>
      <c r="C47" s="6" t="s">
        <v>168</v>
      </c>
      <c r="D47" s="6" t="s">
        <v>169</v>
      </c>
      <c r="E47" s="6" t="s">
        <v>145</v>
      </c>
    </row>
    <row r="48" spans="1:5" x14ac:dyDescent="0.15">
      <c r="A48" s="7" t="s">
        <v>358</v>
      </c>
      <c r="B48" s="6" t="s">
        <v>170</v>
      </c>
      <c r="C48" s="6" t="s">
        <v>171</v>
      </c>
      <c r="D48" s="6" t="s">
        <v>172</v>
      </c>
      <c r="E48" s="6" t="s">
        <v>145</v>
      </c>
    </row>
    <row r="49" spans="1:5" x14ac:dyDescent="0.15">
      <c r="A49" s="7" t="s">
        <v>359</v>
      </c>
      <c r="B49" s="6" t="s">
        <v>173</v>
      </c>
      <c r="C49" s="6" t="s">
        <v>174</v>
      </c>
      <c r="D49" s="6" t="s">
        <v>175</v>
      </c>
      <c r="E49" s="6" t="s">
        <v>145</v>
      </c>
    </row>
    <row r="50" spans="1:5" x14ac:dyDescent="0.15">
      <c r="A50" s="7" t="s">
        <v>360</v>
      </c>
      <c r="B50" s="6" t="s">
        <v>176</v>
      </c>
      <c r="C50" s="6" t="s">
        <v>177</v>
      </c>
      <c r="D50" s="6" t="s">
        <v>178</v>
      </c>
      <c r="E50" s="6" t="s">
        <v>145</v>
      </c>
    </row>
    <row r="51" spans="1:5" x14ac:dyDescent="0.15">
      <c r="A51" s="7" t="s">
        <v>361</v>
      </c>
      <c r="B51" s="6" t="s">
        <v>179</v>
      </c>
      <c r="C51" s="6" t="s">
        <v>180</v>
      </c>
      <c r="D51" s="6" t="s">
        <v>181</v>
      </c>
      <c r="E51" s="6" t="s">
        <v>145</v>
      </c>
    </row>
    <row r="52" spans="1:5" x14ac:dyDescent="0.15">
      <c r="A52" s="7" t="s">
        <v>362</v>
      </c>
      <c r="B52" s="6" t="s">
        <v>182</v>
      </c>
      <c r="C52" s="6" t="s">
        <v>183</v>
      </c>
      <c r="D52" s="6" t="s">
        <v>184</v>
      </c>
      <c r="E52" s="6" t="s">
        <v>145</v>
      </c>
    </row>
    <row r="53" spans="1:5" x14ac:dyDescent="0.15">
      <c r="A53" s="7" t="s">
        <v>363</v>
      </c>
      <c r="B53" s="6" t="s">
        <v>185</v>
      </c>
      <c r="C53" s="6" t="s">
        <v>186</v>
      </c>
      <c r="D53" s="6" t="s">
        <v>187</v>
      </c>
      <c r="E53" s="6" t="s">
        <v>145</v>
      </c>
    </row>
    <row r="54" spans="1:5" x14ac:dyDescent="0.15">
      <c r="A54" s="7" t="s">
        <v>364</v>
      </c>
      <c r="B54" s="6" t="s">
        <v>188</v>
      </c>
      <c r="C54" s="6" t="s">
        <v>189</v>
      </c>
      <c r="D54" s="6" t="s">
        <v>190</v>
      </c>
      <c r="E54" s="6" t="s">
        <v>145</v>
      </c>
    </row>
    <row r="55" spans="1:5" x14ac:dyDescent="0.15">
      <c r="A55" s="7" t="s">
        <v>365</v>
      </c>
      <c r="B55" s="6" t="s">
        <v>191</v>
      </c>
      <c r="C55" s="6" t="s">
        <v>192</v>
      </c>
      <c r="D55" s="6" t="s">
        <v>193</v>
      </c>
      <c r="E55" s="6" t="s">
        <v>145</v>
      </c>
    </row>
    <row r="56" spans="1:5" x14ac:dyDescent="0.15">
      <c r="A56" s="7" t="s">
        <v>366</v>
      </c>
      <c r="B56" s="6" t="s">
        <v>194</v>
      </c>
      <c r="C56" s="6" t="s">
        <v>195</v>
      </c>
      <c r="D56" s="6" t="s">
        <v>196</v>
      </c>
      <c r="E56" s="6" t="s">
        <v>145</v>
      </c>
    </row>
    <row r="57" spans="1:5" x14ac:dyDescent="0.15">
      <c r="A57" s="7" t="s">
        <v>367</v>
      </c>
      <c r="B57" s="6" t="s">
        <v>197</v>
      </c>
      <c r="C57" s="6" t="s">
        <v>198</v>
      </c>
      <c r="D57" s="6" t="s">
        <v>199</v>
      </c>
      <c r="E57" s="6" t="s">
        <v>145</v>
      </c>
    </row>
    <row r="58" spans="1:5" x14ac:dyDescent="0.15">
      <c r="A58" s="7" t="s">
        <v>368</v>
      </c>
      <c r="B58" s="6" t="s">
        <v>200</v>
      </c>
      <c r="C58" s="6" t="s">
        <v>201</v>
      </c>
      <c r="D58" s="6" t="s">
        <v>202</v>
      </c>
      <c r="E58" s="6" t="s">
        <v>145</v>
      </c>
    </row>
    <row r="59" spans="1:5" x14ac:dyDescent="0.15">
      <c r="A59" s="7" t="s">
        <v>369</v>
      </c>
      <c r="B59" s="6" t="s">
        <v>203</v>
      </c>
      <c r="C59" s="6" t="s">
        <v>204</v>
      </c>
      <c r="D59" s="6" t="s">
        <v>205</v>
      </c>
      <c r="E59" s="6" t="s">
        <v>145</v>
      </c>
    </row>
    <row r="60" spans="1:5" x14ac:dyDescent="0.15">
      <c r="A60" s="7" t="s">
        <v>370</v>
      </c>
      <c r="B60" s="6" t="s">
        <v>206</v>
      </c>
      <c r="C60" s="6" t="s">
        <v>207</v>
      </c>
      <c r="D60" s="6" t="s">
        <v>206</v>
      </c>
      <c r="E60" s="6" t="s">
        <v>145</v>
      </c>
    </row>
    <row r="61" spans="1:5" x14ac:dyDescent="0.15">
      <c r="A61" s="7">
        <v>101</v>
      </c>
      <c r="B61" s="6" t="s">
        <v>208</v>
      </c>
      <c r="C61" s="6" t="s">
        <v>209</v>
      </c>
      <c r="D61" s="6" t="s">
        <v>210</v>
      </c>
      <c r="E61" s="6" t="s">
        <v>57</v>
      </c>
    </row>
    <row r="62" spans="1:5" x14ac:dyDescent="0.15">
      <c r="A62" s="7">
        <v>102</v>
      </c>
      <c r="B62" s="6" t="s">
        <v>211</v>
      </c>
      <c r="C62" s="6" t="s">
        <v>212</v>
      </c>
      <c r="D62" s="6" t="s">
        <v>213</v>
      </c>
      <c r="E62" s="6" t="s">
        <v>57</v>
      </c>
    </row>
    <row r="63" spans="1:5" x14ac:dyDescent="0.15">
      <c r="A63" s="7">
        <v>103</v>
      </c>
      <c r="B63" s="6" t="s">
        <v>214</v>
      </c>
      <c r="C63" s="6" t="s">
        <v>215</v>
      </c>
      <c r="D63" s="6" t="s">
        <v>216</v>
      </c>
      <c r="E63" s="6" t="s">
        <v>57</v>
      </c>
    </row>
    <row r="64" spans="1:5" x14ac:dyDescent="0.15">
      <c r="A64" s="7">
        <v>104</v>
      </c>
      <c r="B64" s="6" t="s">
        <v>217</v>
      </c>
      <c r="C64" s="6" t="s">
        <v>218</v>
      </c>
      <c r="D64" s="6" t="s">
        <v>219</v>
      </c>
      <c r="E64" s="6" t="s">
        <v>57</v>
      </c>
    </row>
    <row r="65" spans="1:5" x14ac:dyDescent="0.15">
      <c r="A65" s="7">
        <v>105</v>
      </c>
      <c r="B65" s="6" t="s">
        <v>220</v>
      </c>
      <c r="C65" s="6" t="s">
        <v>221</v>
      </c>
      <c r="D65" s="6" t="s">
        <v>222</v>
      </c>
      <c r="E65" s="6" t="s">
        <v>57</v>
      </c>
    </row>
    <row r="66" spans="1:5" x14ac:dyDescent="0.15">
      <c r="A66" s="7">
        <v>106</v>
      </c>
      <c r="B66" s="6" t="s">
        <v>223</v>
      </c>
      <c r="C66" s="6" t="s">
        <v>224</v>
      </c>
      <c r="D66" s="6" t="s">
        <v>224</v>
      </c>
      <c r="E66" s="6" t="s">
        <v>57</v>
      </c>
    </row>
    <row r="67" spans="1:5" x14ac:dyDescent="0.15">
      <c r="A67" s="7">
        <v>107</v>
      </c>
      <c r="B67" s="6" t="s">
        <v>225</v>
      </c>
      <c r="C67" s="6" t="s">
        <v>226</v>
      </c>
      <c r="D67" s="6" t="s">
        <v>226</v>
      </c>
      <c r="E67" s="6" t="s">
        <v>57</v>
      </c>
    </row>
    <row r="68" spans="1:5" x14ac:dyDescent="0.15">
      <c r="A68" s="7">
        <v>151</v>
      </c>
      <c r="B68" s="6" t="s">
        <v>227</v>
      </c>
      <c r="C68" s="6" t="s">
        <v>228</v>
      </c>
      <c r="D68" s="6" t="s">
        <v>229</v>
      </c>
      <c r="E68" s="6" t="s">
        <v>57</v>
      </c>
    </row>
    <row r="69" spans="1:5" x14ac:dyDescent="0.15">
      <c r="A69" s="7">
        <v>152</v>
      </c>
      <c r="B69" s="6" t="s">
        <v>230</v>
      </c>
      <c r="C69" s="6" t="s">
        <v>231</v>
      </c>
      <c r="D69" s="6" t="s">
        <v>232</v>
      </c>
      <c r="E69" s="6" t="s">
        <v>57</v>
      </c>
    </row>
    <row r="70" spans="1:5" x14ac:dyDescent="0.15">
      <c r="A70" s="7">
        <v>153</v>
      </c>
      <c r="B70" s="6" t="s">
        <v>233</v>
      </c>
      <c r="C70" s="6" t="s">
        <v>234</v>
      </c>
      <c r="D70" s="6" t="s">
        <v>235</v>
      </c>
      <c r="E70" s="6" t="s">
        <v>57</v>
      </c>
    </row>
    <row r="71" spans="1:5" x14ac:dyDescent="0.15">
      <c r="A71" s="7">
        <v>154</v>
      </c>
      <c r="B71" s="6" t="s">
        <v>236</v>
      </c>
      <c r="C71" s="6" t="s">
        <v>237</v>
      </c>
      <c r="D71" s="6" t="s">
        <v>238</v>
      </c>
      <c r="E71" s="6" t="s">
        <v>57</v>
      </c>
    </row>
    <row r="72" spans="1:5" x14ac:dyDescent="0.15">
      <c r="A72" s="7">
        <v>155</v>
      </c>
      <c r="B72" s="6" t="s">
        <v>239</v>
      </c>
      <c r="C72" s="6" t="s">
        <v>240</v>
      </c>
      <c r="D72" s="6" t="s">
        <v>241</v>
      </c>
      <c r="E72" s="6" t="s">
        <v>57</v>
      </c>
    </row>
    <row r="73" spans="1:5" x14ac:dyDescent="0.15">
      <c r="A73" s="7">
        <v>156</v>
      </c>
      <c r="B73" s="6" t="s">
        <v>242</v>
      </c>
      <c r="C73" s="6" t="s">
        <v>243</v>
      </c>
      <c r="D73" s="6" t="s">
        <v>244</v>
      </c>
      <c r="E73" s="6" t="s">
        <v>57</v>
      </c>
    </row>
    <row r="74" spans="1:5" x14ac:dyDescent="0.15">
      <c r="A74" s="7">
        <v>161</v>
      </c>
      <c r="B74" s="6" t="s">
        <v>245</v>
      </c>
      <c r="C74" s="6" t="s">
        <v>246</v>
      </c>
      <c r="D74" s="6" t="s">
        <v>247</v>
      </c>
      <c r="E74" s="6" t="s">
        <v>57</v>
      </c>
    </row>
    <row r="75" spans="1:5" x14ac:dyDescent="0.15">
      <c r="A75" s="7">
        <v>162</v>
      </c>
      <c r="B75" s="6" t="s">
        <v>248</v>
      </c>
      <c r="C75" s="6" t="s">
        <v>249</v>
      </c>
      <c r="D75" s="6" t="s">
        <v>250</v>
      </c>
      <c r="E75" s="6" t="s">
        <v>57</v>
      </c>
    </row>
    <row r="76" spans="1:5" x14ac:dyDescent="0.15">
      <c r="A76" s="7">
        <v>163</v>
      </c>
      <c r="B76" s="6" t="s">
        <v>251</v>
      </c>
      <c r="C76" s="6" t="s">
        <v>252</v>
      </c>
      <c r="D76" s="6" t="s">
        <v>253</v>
      </c>
      <c r="E76" s="6" t="s">
        <v>57</v>
      </c>
    </row>
    <row r="77" spans="1:5" x14ac:dyDescent="0.15">
      <c r="A77" s="7">
        <v>164</v>
      </c>
      <c r="B77" s="6" t="s">
        <v>254</v>
      </c>
      <c r="C77" s="6" t="s">
        <v>255</v>
      </c>
      <c r="D77" s="6" t="s">
        <v>256</v>
      </c>
      <c r="E77" s="6" t="s">
        <v>57</v>
      </c>
    </row>
    <row r="78" spans="1:5" x14ac:dyDescent="0.15">
      <c r="A78" s="7">
        <v>165</v>
      </c>
      <c r="B78" s="6" t="s">
        <v>257</v>
      </c>
      <c r="C78" s="6" t="s">
        <v>258</v>
      </c>
      <c r="D78" s="6" t="s">
        <v>259</v>
      </c>
      <c r="E78" s="6" t="s">
        <v>57</v>
      </c>
    </row>
    <row r="79" spans="1:5" x14ac:dyDescent="0.15">
      <c r="A79" s="7">
        <v>171</v>
      </c>
      <c r="B79" s="6" t="s">
        <v>260</v>
      </c>
      <c r="C79" s="6" t="s">
        <v>261</v>
      </c>
      <c r="D79" s="6" t="s">
        <v>262</v>
      </c>
      <c r="E79" s="6" t="s">
        <v>57</v>
      </c>
    </row>
    <row r="80" spans="1:5" x14ac:dyDescent="0.15">
      <c r="A80" s="7">
        <v>172</v>
      </c>
      <c r="B80" s="6" t="s">
        <v>263</v>
      </c>
      <c r="C80" s="6" t="s">
        <v>264</v>
      </c>
      <c r="D80" s="6" t="s">
        <v>264</v>
      </c>
      <c r="E80" s="6" t="s">
        <v>57</v>
      </c>
    </row>
    <row r="81" spans="1:5" x14ac:dyDescent="0.15">
      <c r="A81" s="7">
        <v>201</v>
      </c>
      <c r="B81" s="6" t="s">
        <v>265</v>
      </c>
      <c r="C81" s="6" t="s">
        <v>266</v>
      </c>
      <c r="D81" s="6" t="s">
        <v>267</v>
      </c>
      <c r="E81" s="6" t="s">
        <v>268</v>
      </c>
    </row>
    <row r="82" spans="1:5" x14ac:dyDescent="0.15">
      <c r="A82" s="7">
        <v>202</v>
      </c>
      <c r="B82" s="6" t="s">
        <v>269</v>
      </c>
      <c r="C82" s="6" t="s">
        <v>270</v>
      </c>
      <c r="D82" s="6" t="s">
        <v>271</v>
      </c>
      <c r="E82" s="6" t="s">
        <v>268</v>
      </c>
    </row>
    <row r="83" spans="1:5" x14ac:dyDescent="0.15">
      <c r="A83" s="7">
        <v>203</v>
      </c>
      <c r="B83" s="6" t="s">
        <v>272</v>
      </c>
      <c r="C83" s="6" t="s">
        <v>273</v>
      </c>
      <c r="D83" s="6" t="s">
        <v>274</v>
      </c>
      <c r="E83" s="6" t="s">
        <v>268</v>
      </c>
    </row>
    <row r="84" spans="1:5" x14ac:dyDescent="0.15">
      <c r="A84" s="7">
        <v>206</v>
      </c>
      <c r="B84" s="6" t="s">
        <v>275</v>
      </c>
      <c r="C84" s="6" t="s">
        <v>276</v>
      </c>
      <c r="D84" s="6" t="s">
        <v>277</v>
      </c>
      <c r="E84" s="6" t="s">
        <v>268</v>
      </c>
    </row>
    <row r="85" spans="1:5" x14ac:dyDescent="0.15">
      <c r="A85" s="7">
        <v>207</v>
      </c>
      <c r="B85" s="6" t="s">
        <v>278</v>
      </c>
      <c r="C85" s="6" t="s">
        <v>279</v>
      </c>
      <c r="D85" s="6" t="s">
        <v>280</v>
      </c>
      <c r="E85" s="6" t="s">
        <v>268</v>
      </c>
    </row>
    <row r="86" spans="1:5" x14ac:dyDescent="0.15">
      <c r="A86" s="7">
        <v>208</v>
      </c>
      <c r="B86" s="6" t="s">
        <v>281</v>
      </c>
      <c r="C86" s="6" t="s">
        <v>282</v>
      </c>
      <c r="D86" s="6" t="s">
        <v>277</v>
      </c>
      <c r="E86" s="6" t="s">
        <v>268</v>
      </c>
    </row>
    <row r="87" spans="1:5" x14ac:dyDescent="0.15">
      <c r="A87" s="7">
        <v>209</v>
      </c>
      <c r="B87" s="6" t="s">
        <v>283</v>
      </c>
      <c r="C87" s="6" t="s">
        <v>284</v>
      </c>
      <c r="D87" s="6" t="s">
        <v>280</v>
      </c>
      <c r="E87" s="6" t="s">
        <v>268</v>
      </c>
    </row>
    <row r="88" spans="1:5" x14ac:dyDescent="0.15">
      <c r="A88" s="7">
        <v>210</v>
      </c>
      <c r="B88" s="6" t="s">
        <v>285</v>
      </c>
      <c r="C88" s="6" t="s">
        <v>286</v>
      </c>
      <c r="D88" s="6" t="s">
        <v>287</v>
      </c>
      <c r="E88" s="6" t="s">
        <v>268</v>
      </c>
    </row>
    <row r="89" spans="1:5" x14ac:dyDescent="0.15">
      <c r="A89" s="7">
        <v>211</v>
      </c>
      <c r="B89" s="6" t="s">
        <v>288</v>
      </c>
      <c r="C89" s="6" t="s">
        <v>289</v>
      </c>
      <c r="D89" s="6" t="s">
        <v>290</v>
      </c>
      <c r="E89" s="6" t="s">
        <v>268</v>
      </c>
    </row>
    <row r="90" spans="1:5" x14ac:dyDescent="0.15">
      <c r="A90" s="7">
        <v>212</v>
      </c>
      <c r="B90" s="6" t="s">
        <v>291</v>
      </c>
      <c r="C90" s="6" t="s">
        <v>292</v>
      </c>
      <c r="D90" s="6" t="s">
        <v>290</v>
      </c>
      <c r="E90" s="6" t="s">
        <v>268</v>
      </c>
    </row>
    <row r="91" spans="1:5" x14ac:dyDescent="0.15">
      <c r="A91" s="7">
        <v>213</v>
      </c>
      <c r="B91" s="6" t="s">
        <v>293</v>
      </c>
      <c r="C91" s="6" t="s">
        <v>294</v>
      </c>
      <c r="D91" s="6" t="s">
        <v>295</v>
      </c>
      <c r="E91" s="6" t="s">
        <v>268</v>
      </c>
    </row>
    <row r="92" spans="1:5" x14ac:dyDescent="0.15">
      <c r="A92" s="7">
        <v>214</v>
      </c>
      <c r="B92" s="6" t="s">
        <v>293</v>
      </c>
      <c r="C92" s="6" t="s">
        <v>296</v>
      </c>
      <c r="D92" s="6" t="s">
        <v>295</v>
      </c>
      <c r="E92" s="6" t="s">
        <v>268</v>
      </c>
    </row>
    <row r="93" spans="1:5" x14ac:dyDescent="0.15">
      <c r="A93" s="7" t="s">
        <v>522</v>
      </c>
      <c r="B93" s="6" t="s">
        <v>525</v>
      </c>
      <c r="C93" s="6" t="s">
        <v>527</v>
      </c>
      <c r="D93" s="6" t="s">
        <v>524</v>
      </c>
      <c r="E93" s="6" t="s">
        <v>268</v>
      </c>
    </row>
    <row r="94" spans="1:5" x14ac:dyDescent="0.15">
      <c r="A94" s="7" t="s">
        <v>523</v>
      </c>
      <c r="B94" s="6" t="s">
        <v>526</v>
      </c>
      <c r="C94" s="6" t="s">
        <v>528</v>
      </c>
      <c r="D94" s="6" t="s">
        <v>524</v>
      </c>
      <c r="E94" s="6" t="s">
        <v>268</v>
      </c>
    </row>
    <row r="95" spans="1:5" x14ac:dyDescent="0.15">
      <c r="A95" s="7">
        <v>221</v>
      </c>
      <c r="B95" s="6" t="s">
        <v>297</v>
      </c>
      <c r="C95" s="6" t="s">
        <v>298</v>
      </c>
      <c r="D95" s="6" t="s">
        <v>267</v>
      </c>
      <c r="E95" s="6" t="s">
        <v>268</v>
      </c>
    </row>
    <row r="96" spans="1:5" x14ac:dyDescent="0.15">
      <c r="A96" s="7">
        <v>601</v>
      </c>
      <c r="B96" s="6" t="s">
        <v>299</v>
      </c>
      <c r="C96" s="6" t="s">
        <v>300</v>
      </c>
      <c r="D96" s="6" t="s">
        <v>300</v>
      </c>
      <c r="E96" s="6" t="s">
        <v>57</v>
      </c>
    </row>
    <row r="97" spans="1:5" x14ac:dyDescent="0.15">
      <c r="A97" s="7">
        <v>602</v>
      </c>
      <c r="B97" s="6" t="s">
        <v>301</v>
      </c>
      <c r="C97" s="6" t="s">
        <v>302</v>
      </c>
      <c r="D97" s="6" t="s">
        <v>302</v>
      </c>
      <c r="E97" s="6" t="s">
        <v>57</v>
      </c>
    </row>
    <row r="98" spans="1:5" x14ac:dyDescent="0.15">
      <c r="A98" s="7">
        <v>603</v>
      </c>
      <c r="B98" s="6" t="s">
        <v>303</v>
      </c>
      <c r="C98" s="6" t="s">
        <v>304</v>
      </c>
      <c r="D98" s="6" t="s">
        <v>304</v>
      </c>
      <c r="E98" s="6" t="s">
        <v>57</v>
      </c>
    </row>
    <row r="99" spans="1:5" x14ac:dyDescent="0.15">
      <c r="A99" s="7">
        <v>604</v>
      </c>
      <c r="B99" s="6" t="s">
        <v>305</v>
      </c>
      <c r="C99" s="6" t="s">
        <v>306</v>
      </c>
      <c r="D99" s="6" t="s">
        <v>306</v>
      </c>
      <c r="E99" s="6" t="s">
        <v>57</v>
      </c>
    </row>
    <row r="100" spans="1:5" x14ac:dyDescent="0.15">
      <c r="A100" s="7">
        <v>605</v>
      </c>
      <c r="B100" s="6" t="s">
        <v>307</v>
      </c>
      <c r="C100" s="6" t="s">
        <v>308</v>
      </c>
      <c r="D100" s="6" t="s">
        <v>308</v>
      </c>
      <c r="E100" s="6" t="s">
        <v>57</v>
      </c>
    </row>
    <row r="101" spans="1:5" x14ac:dyDescent="0.15">
      <c r="A101" s="7">
        <v>606</v>
      </c>
      <c r="B101" s="6" t="s">
        <v>309</v>
      </c>
      <c r="C101" s="6" t="s">
        <v>310</v>
      </c>
      <c r="D101" s="6" t="s">
        <v>311</v>
      </c>
      <c r="E101" s="6" t="s">
        <v>57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271"/>
  <sheetViews>
    <sheetView workbookViewId="0"/>
  </sheetViews>
  <sheetFormatPr defaultRowHeight="12" x14ac:dyDescent="0.15"/>
  <cols>
    <col min="1" max="1" width="16.125" style="1" bestFit="1" customWidth="1"/>
    <col min="2" max="2" width="22.87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23</v>
      </c>
      <c r="B1" s="1" t="s">
        <v>24</v>
      </c>
      <c r="C1" s="2" t="s">
        <v>28</v>
      </c>
    </row>
    <row r="2" spans="1:3" x14ac:dyDescent="0.15">
      <c r="A2" s="1" t="s">
        <v>504</v>
      </c>
      <c r="B2" s="1" t="s">
        <v>476</v>
      </c>
      <c r="C2" s="2">
        <v>500001</v>
      </c>
    </row>
    <row r="3" spans="1:3" x14ac:dyDescent="0.15">
      <c r="A3" s="1" t="s">
        <v>505</v>
      </c>
      <c r="B3" s="1" t="s">
        <v>477</v>
      </c>
      <c r="C3" s="2">
        <v>500002</v>
      </c>
    </row>
    <row r="4" spans="1:3" x14ac:dyDescent="0.15">
      <c r="A4" s="1" t="s">
        <v>506</v>
      </c>
      <c r="B4" s="1" t="s">
        <v>478</v>
      </c>
      <c r="C4" s="2">
        <v>500003</v>
      </c>
    </row>
    <row r="5" spans="1:3" x14ac:dyDescent="0.15">
      <c r="A5" s="1" t="s">
        <v>507</v>
      </c>
      <c r="B5" s="1" t="s">
        <v>479</v>
      </c>
      <c r="C5" s="2">
        <v>500004</v>
      </c>
    </row>
    <row r="6" spans="1:3" x14ac:dyDescent="0.15">
      <c r="A6" s="1" t="s">
        <v>508</v>
      </c>
      <c r="B6" s="1" t="s">
        <v>480</v>
      </c>
      <c r="C6" s="2">
        <v>500005</v>
      </c>
    </row>
    <row r="7" spans="1:3" x14ac:dyDescent="0.15">
      <c r="A7" s="1" t="s">
        <v>509</v>
      </c>
      <c r="B7" s="1" t="s">
        <v>481</v>
      </c>
      <c r="C7" s="2">
        <v>500006</v>
      </c>
    </row>
    <row r="8" spans="1:3" x14ac:dyDescent="0.15">
      <c r="A8" s="1" t="s">
        <v>510</v>
      </c>
      <c r="B8" s="1" t="s">
        <v>482</v>
      </c>
      <c r="C8" s="2">
        <v>500007</v>
      </c>
    </row>
    <row r="9" spans="1:3" x14ac:dyDescent="0.15">
      <c r="A9" s="1" t="s">
        <v>511</v>
      </c>
      <c r="B9" s="1" t="s">
        <v>483</v>
      </c>
      <c r="C9" s="2">
        <v>500008</v>
      </c>
    </row>
    <row r="10" spans="1:3" x14ac:dyDescent="0.15">
      <c r="A10" s="1" t="s">
        <v>512</v>
      </c>
      <c r="B10" s="1" t="s">
        <v>484</v>
      </c>
      <c r="C10" s="2">
        <v>500009</v>
      </c>
    </row>
    <row r="11" spans="1:3" x14ac:dyDescent="0.15">
      <c r="A11" s="1" t="s">
        <v>513</v>
      </c>
      <c r="B11" s="1" t="s">
        <v>485</v>
      </c>
      <c r="C11" s="2">
        <v>500010</v>
      </c>
    </row>
    <row r="12" spans="1:3" x14ac:dyDescent="0.15">
      <c r="A12" s="1" t="s">
        <v>514</v>
      </c>
      <c r="B12" s="1" t="s">
        <v>486</v>
      </c>
      <c r="C12" s="2">
        <v>500011</v>
      </c>
    </row>
    <row r="13" spans="1:3" x14ac:dyDescent="0.15">
      <c r="A13" s="1" t="s">
        <v>515</v>
      </c>
      <c r="B13" s="1" t="s">
        <v>487</v>
      </c>
      <c r="C13" s="2">
        <v>500012</v>
      </c>
    </row>
    <row r="14" spans="1:3" x14ac:dyDescent="0.15">
      <c r="A14" s="1" t="s">
        <v>516</v>
      </c>
      <c r="B14" s="1" t="s">
        <v>488</v>
      </c>
      <c r="C14" s="2">
        <v>500013</v>
      </c>
    </row>
    <row r="15" spans="1:3" x14ac:dyDescent="0.15">
      <c r="A15" s="1" t="s">
        <v>517</v>
      </c>
      <c r="B15" s="1" t="s">
        <v>489</v>
      </c>
      <c r="C15" s="2">
        <v>500014</v>
      </c>
    </row>
    <row r="16" spans="1:3" x14ac:dyDescent="0.15">
      <c r="A16" s="1" t="s">
        <v>518</v>
      </c>
      <c r="B16" s="1" t="s">
        <v>607</v>
      </c>
      <c r="C16" s="2">
        <v>500015</v>
      </c>
    </row>
    <row r="17" spans="1:3" x14ac:dyDescent="0.15">
      <c r="A17" s="1" t="s">
        <v>519</v>
      </c>
      <c r="B17" s="1" t="s">
        <v>608</v>
      </c>
      <c r="C17" s="2">
        <v>500016</v>
      </c>
    </row>
    <row r="18" spans="1:3" x14ac:dyDescent="0.15">
      <c r="A18" s="1" t="s">
        <v>520</v>
      </c>
      <c r="B18" s="1" t="s">
        <v>521</v>
      </c>
      <c r="C18" s="2">
        <v>500017</v>
      </c>
    </row>
    <row r="19" spans="1:3" x14ac:dyDescent="0.15">
      <c r="A19" s="1" t="s">
        <v>601</v>
      </c>
      <c r="B19" s="1" t="s">
        <v>602</v>
      </c>
      <c r="C19" s="2">
        <v>500018</v>
      </c>
    </row>
    <row r="20" spans="1:3" x14ac:dyDescent="0.15">
      <c r="A20" s="1" t="s">
        <v>603</v>
      </c>
      <c r="B20" s="1" t="s">
        <v>605</v>
      </c>
      <c r="C20" s="2">
        <v>500019</v>
      </c>
    </row>
    <row r="21" spans="1:3" ht="11.25" customHeight="1" x14ac:dyDescent="0.15">
      <c r="A21" s="1" t="s">
        <v>604</v>
      </c>
      <c r="B21" s="1" t="s">
        <v>606</v>
      </c>
      <c r="C21" s="2">
        <v>500020</v>
      </c>
    </row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69" ht="11.25" customHeight="1" x14ac:dyDescent="0.15"/>
    <row r="258" spans="1:3" x14ac:dyDescent="0.15">
      <c r="A258" s="6"/>
      <c r="B258" s="6"/>
      <c r="C258" s="7"/>
    </row>
    <row r="259" spans="1:3" x14ac:dyDescent="0.15">
      <c r="A259" s="6"/>
      <c r="B259" s="6"/>
      <c r="C259" s="7"/>
    </row>
    <row r="260" spans="1:3" x14ac:dyDescent="0.15">
      <c r="A260" s="6"/>
      <c r="B260" s="6"/>
      <c r="C260" s="7"/>
    </row>
    <row r="261" spans="1:3" x14ac:dyDescent="0.15">
      <c r="A261" s="6"/>
      <c r="B261" s="6"/>
      <c r="C261" s="7"/>
    </row>
    <row r="262" spans="1:3" x14ac:dyDescent="0.15">
      <c r="A262" s="6"/>
      <c r="B262" s="6"/>
      <c r="C262" s="7"/>
    </row>
    <row r="263" spans="1:3" x14ac:dyDescent="0.15">
      <c r="C263" s="7"/>
    </row>
    <row r="264" spans="1:3" x14ac:dyDescent="0.15">
      <c r="C264" s="7"/>
    </row>
    <row r="265" spans="1:3" x14ac:dyDescent="0.15">
      <c r="C265" s="7"/>
    </row>
    <row r="266" spans="1:3" x14ac:dyDescent="0.15">
      <c r="C266" s="7"/>
    </row>
    <row r="267" spans="1:3" x14ac:dyDescent="0.15">
      <c r="C267" s="7"/>
    </row>
    <row r="268" spans="1:3" x14ac:dyDescent="0.15">
      <c r="C268" s="7"/>
    </row>
    <row r="269" spans="1:3" x14ac:dyDescent="0.15">
      <c r="C269" s="7"/>
    </row>
    <row r="270" spans="1:3" x14ac:dyDescent="0.15">
      <c r="C270" s="7"/>
    </row>
    <row r="271" spans="1:3" x14ac:dyDescent="0.15">
      <c r="C271" s="7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F127"/>
  <sheetViews>
    <sheetView view="pageBreakPreview" topLeftCell="A12" zoomScale="80" zoomScaleNormal="80" zoomScaleSheetLayoutView="80" workbookViewId="0">
      <selection activeCell="Y4" sqref="Y4:Z4"/>
    </sheetView>
  </sheetViews>
  <sheetFormatPr defaultColWidth="3.625" defaultRowHeight="13.5" x14ac:dyDescent="0.15"/>
  <cols>
    <col min="1" max="1" width="4.625" style="12" bestFit="1" customWidth="1"/>
    <col min="2" max="2" width="7.625" style="12" customWidth="1"/>
    <col min="3" max="3" width="17.25" style="12" customWidth="1"/>
    <col min="4" max="4" width="6" style="12" customWidth="1"/>
    <col min="5" max="5" width="3.125" style="12" customWidth="1"/>
    <col min="6" max="6" width="2.5" style="12" customWidth="1"/>
    <col min="7" max="7" width="3.125" style="12" customWidth="1"/>
    <col min="8" max="8" width="2.5" style="12" customWidth="1"/>
    <col min="9" max="9" width="3.125" style="12" customWidth="1"/>
    <col min="10" max="10" width="7.5" style="12" customWidth="1"/>
    <col min="11" max="11" width="13.75" style="12" customWidth="1"/>
    <col min="12" max="12" width="12.25" style="12" customWidth="1"/>
    <col min="13" max="14" width="4.5" style="12" customWidth="1"/>
    <col min="15" max="15" width="3.625" style="12" customWidth="1"/>
    <col min="16" max="17" width="3.625" style="12"/>
    <col min="18" max="18" width="10.5" style="12" bestFit="1" customWidth="1"/>
    <col min="19" max="19" width="29" style="13" customWidth="1"/>
    <col min="20" max="22" width="9.5" style="12" bestFit="1" customWidth="1"/>
    <col min="23" max="23" width="8.5" style="12" bestFit="1" customWidth="1"/>
    <col min="24" max="24" width="15" style="12" bestFit="1" customWidth="1"/>
    <col min="25" max="25" width="7" style="12" customWidth="1"/>
    <col min="26" max="26" width="19.375" style="12" bestFit="1" customWidth="1"/>
    <col min="27" max="27" width="12.25" style="12" customWidth="1"/>
    <col min="28" max="28" width="5.5" style="12" bestFit="1" customWidth="1"/>
    <col min="29" max="29" width="7.5" style="12" bestFit="1" customWidth="1"/>
    <col min="30" max="30" width="5.25" style="12" customWidth="1"/>
    <col min="31" max="31" width="6.75" style="12" customWidth="1"/>
    <col min="32" max="32" width="9.875" style="12" customWidth="1"/>
    <col min="33" max="33" width="7.5" bestFit="1" customWidth="1"/>
    <col min="34" max="34" width="6.25" customWidth="1"/>
    <col min="35" max="35" width="14.375" customWidth="1"/>
    <col min="36" max="37" width="6.25" customWidth="1"/>
    <col min="38" max="16384" width="3.625" style="12"/>
  </cols>
  <sheetData>
    <row r="1" spans="1:110" ht="32.25" customHeight="1" x14ac:dyDescent="0.15">
      <c r="A1" s="231" t="s">
        <v>597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10" ht="7.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10" customFormat="1" ht="22.5" customHeight="1" thickBot="1" x14ac:dyDescent="0.2">
      <c r="A3" s="177" t="s">
        <v>0</v>
      </c>
      <c r="B3" s="173"/>
      <c r="C3" s="236">
        <f>'申込書（個人種目）'!C3</f>
        <v>0</v>
      </c>
      <c r="D3" s="237"/>
      <c r="E3" s="237"/>
      <c r="F3" s="237"/>
      <c r="G3" s="237"/>
      <c r="H3" s="237"/>
      <c r="I3" s="237"/>
      <c r="J3" s="238"/>
      <c r="K3" s="50" t="s">
        <v>454</v>
      </c>
      <c r="L3" s="228">
        <f>'申込書（個人種目）'!J3</f>
        <v>0</v>
      </c>
      <c r="M3" s="229"/>
      <c r="N3" s="230"/>
      <c r="O3" s="12"/>
      <c r="P3" s="12"/>
      <c r="Q3" s="12"/>
      <c r="R3" s="12"/>
      <c r="S3" s="13"/>
      <c r="T3" s="12"/>
      <c r="U3" s="12"/>
      <c r="V3" s="12"/>
      <c r="W3" s="12"/>
      <c r="X3" s="12"/>
      <c r="Y3" s="161" t="s">
        <v>26</v>
      </c>
      <c r="Z3" s="162"/>
      <c r="AA3" s="26" t="s">
        <v>27</v>
      </c>
      <c r="AB3" s="26" t="s">
        <v>34</v>
      </c>
      <c r="AC3" s="27" t="s">
        <v>20</v>
      </c>
      <c r="AD3" s="10"/>
      <c r="AE3" s="12"/>
      <c r="AF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</row>
    <row r="4" spans="1:110" customFormat="1" ht="22.5" customHeight="1" thickTop="1" x14ac:dyDescent="0.15">
      <c r="A4" s="145" t="s">
        <v>11</v>
      </c>
      <c r="B4" s="150"/>
      <c r="C4" s="235">
        <f>'申込書（個人種目）'!C4:G4</f>
        <v>0</v>
      </c>
      <c r="D4" s="233"/>
      <c r="E4" s="233"/>
      <c r="F4" s="233"/>
      <c r="G4" s="233"/>
      <c r="H4" s="233"/>
      <c r="I4" s="233"/>
      <c r="J4" s="234"/>
      <c r="K4" s="51" t="s">
        <v>455</v>
      </c>
      <c r="L4" s="232">
        <f>'申込書（個人種目）'!J4</f>
        <v>0</v>
      </c>
      <c r="M4" s="233"/>
      <c r="N4" s="234"/>
      <c r="O4" s="12"/>
      <c r="P4" s="12"/>
      <c r="Q4" s="12"/>
      <c r="R4" s="12"/>
      <c r="S4" s="13"/>
      <c r="T4" s="12"/>
      <c r="U4" s="12"/>
      <c r="V4" s="12"/>
      <c r="W4" s="12"/>
      <c r="X4" s="12"/>
      <c r="Y4" s="171" t="str">
        <f>C3&amp;D3&amp;G3</f>
        <v>0</v>
      </c>
      <c r="Z4" s="172"/>
      <c r="AA4" s="28">
        <f>'申込書（個人種目）'!AA4</f>
        <v>0</v>
      </c>
      <c r="AB4" s="28" t="str">
        <f>'申込書（個人種目）'!AB4</f>
        <v>小学</v>
      </c>
      <c r="AC4" s="29" t="e">
        <f>VLOOKUP(AA4,'(所属・作業用)'!A:C,3,FALSE)</f>
        <v>#N/A</v>
      </c>
      <c r="AD4" s="10"/>
      <c r="AE4" s="12"/>
      <c r="AF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</row>
    <row r="5" spans="1:110" customFormat="1" ht="17.25" customHeight="1" x14ac:dyDescent="0.15">
      <c r="A5" s="137"/>
      <c r="B5" s="157" t="s">
        <v>449</v>
      </c>
      <c r="C5" s="187"/>
      <c r="D5" s="158"/>
      <c r="E5" s="157" t="s">
        <v>496</v>
      </c>
      <c r="F5" s="187"/>
      <c r="G5" s="187"/>
      <c r="H5" s="187"/>
      <c r="I5" s="158"/>
      <c r="J5" s="157" t="s">
        <v>451</v>
      </c>
      <c r="K5" s="187"/>
      <c r="L5" s="187"/>
      <c r="M5" s="187"/>
      <c r="N5" s="241"/>
      <c r="O5" s="12"/>
      <c r="P5" s="12"/>
      <c r="Q5" s="12"/>
      <c r="R5" s="12"/>
      <c r="S5" s="13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</row>
    <row r="6" spans="1:110" customFormat="1" ht="17.25" customHeight="1" thickBot="1" x14ac:dyDescent="0.2">
      <c r="A6" s="138"/>
      <c r="B6" s="159"/>
      <c r="C6" s="188"/>
      <c r="D6" s="160"/>
      <c r="E6" s="159"/>
      <c r="F6" s="188"/>
      <c r="G6" s="188"/>
      <c r="H6" s="188"/>
      <c r="I6" s="160"/>
      <c r="J6" s="88" t="s">
        <v>1</v>
      </c>
      <c r="K6" s="88" t="s">
        <v>452</v>
      </c>
      <c r="L6" s="88" t="s">
        <v>453</v>
      </c>
      <c r="M6" s="88" t="s">
        <v>3</v>
      </c>
      <c r="N6" s="89" t="s">
        <v>539</v>
      </c>
      <c r="O6" s="12"/>
      <c r="P6" s="12"/>
      <c r="Q6" s="12"/>
      <c r="R6" s="10" t="s">
        <v>14</v>
      </c>
      <c r="S6" s="11" t="s">
        <v>31</v>
      </c>
      <c r="T6" s="10" t="s">
        <v>397</v>
      </c>
      <c r="U6" s="10" t="s">
        <v>377</v>
      </c>
      <c r="V6" s="10" t="s">
        <v>378</v>
      </c>
      <c r="W6" s="10" t="s">
        <v>15</v>
      </c>
      <c r="X6" s="10" t="s">
        <v>16</v>
      </c>
      <c r="Y6" s="10" t="s">
        <v>17</v>
      </c>
      <c r="Z6" s="10" t="s">
        <v>18</v>
      </c>
      <c r="AA6" s="10" t="s">
        <v>19</v>
      </c>
      <c r="AB6" s="10" t="s">
        <v>25</v>
      </c>
      <c r="AC6" s="10" t="s">
        <v>20</v>
      </c>
      <c r="AD6" s="10" t="s">
        <v>462</v>
      </c>
      <c r="AE6" s="10" t="s">
        <v>30</v>
      </c>
      <c r="AF6" s="10" t="s">
        <v>458</v>
      </c>
      <c r="AG6" t="s">
        <v>447</v>
      </c>
      <c r="AI6" t="s">
        <v>460</v>
      </c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</row>
    <row r="7" spans="1:110" customFormat="1" ht="22.5" customHeight="1" thickTop="1" x14ac:dyDescent="0.15">
      <c r="A7" s="239">
        <v>1</v>
      </c>
      <c r="B7" s="226"/>
      <c r="C7" s="227"/>
      <c r="D7" s="240"/>
      <c r="E7" s="189"/>
      <c r="F7" s="190"/>
      <c r="G7" s="190"/>
      <c r="H7" s="190"/>
      <c r="I7" s="191"/>
      <c r="J7" s="82"/>
      <c r="K7" s="82"/>
      <c r="L7" s="82"/>
      <c r="M7" s="82"/>
      <c r="N7" s="83"/>
      <c r="O7" s="12" t="str">
        <f>IF(K7="","",(COUNTIF('申込書（個人種目）'!$C$7:$C$31,K7)+COUNTIF('申込書（個人種目）'!$C$47:$C$71,K7)))</f>
        <v/>
      </c>
      <c r="P7" s="12"/>
      <c r="Q7" s="12"/>
      <c r="R7" s="4" t="str">
        <f>IF(ISBLANK(J7),"",VLOOKUP(CONCATENATE($AB$4,LEFT(N7,1)),$R$81:$S$90,2,FALSE)+J7*100)</f>
        <v/>
      </c>
      <c r="S7" s="15" t="str">
        <f t="shared" ref="S7:S12" si="0">IF(ISBLANK(J7),"",$B$7)</f>
        <v/>
      </c>
      <c r="T7" s="3" t="str">
        <f>IF($S7="","",VLOOKUP($S7,'(種目・作業用)'!$A$6:$D$26,2,FALSE))</f>
        <v/>
      </c>
      <c r="U7" s="3" t="str">
        <f>IF($S7="","",VLOOKUP($S7,'(種目・作業用)'!$A$6:$D$26,3,FALSE))</f>
        <v/>
      </c>
      <c r="V7" s="3" t="str">
        <f>IF($S7="","",VLOOKUP($S7,'(種目・作業用)'!$A$6:$D$26,4,FALSE))</f>
        <v/>
      </c>
      <c r="W7" s="16" t="str">
        <f>IF(E7="","",E7)</f>
        <v/>
      </c>
      <c r="X7" s="4" t="str">
        <f>V7</f>
        <v/>
      </c>
      <c r="Y7" s="4" t="str">
        <f t="shared" ref="Y7:Y30" si="1">IF(ISBLANK(J7),"",J7)</f>
        <v/>
      </c>
      <c r="Z7" s="4" t="str">
        <f>IF(ISNUMBER(Y7),IF(ISBLANK(M7),AI7,CONCATENATE(AI7,"(",M7,")")),"")</f>
        <v/>
      </c>
      <c r="AA7" s="4" t="str">
        <f t="shared" ref="AA7:AA30" si="2">IF(ISNUMBER(Y7),L7,"")</f>
        <v/>
      </c>
      <c r="AB7" s="17" t="str">
        <f>IF(ISNUMBER(Y7),VLOOKUP(AG7,$AG$80:$AH$127,2,FALSE),"")</f>
        <v/>
      </c>
      <c r="AC7" s="18" t="str">
        <f>IF(ISNUMBER(Y7),$AC$4,"")</f>
        <v/>
      </c>
      <c r="AD7" s="4" t="str">
        <f t="shared" ref="AD7:AD30" si="3">IF(ISBLANK(J7),"",IF(N7="男",1,2))</f>
        <v/>
      </c>
      <c r="AE7" s="4"/>
      <c r="AF7" s="4" t="str">
        <f>IF(ISNUMBER(Y7),$AA$4,"")</f>
        <v/>
      </c>
      <c r="AG7" s="30" t="s">
        <v>407</v>
      </c>
      <c r="AI7" s="9" t="str">
        <f>IF(LEN(K7)&gt;6,SUBSTITUTE(K7,"　",""),IF(LEN(K7)=6,K7,IF(LEN(K7)=5,CONCATENATE(K7,"　"),IF(LEN(K7)=4,CONCATENATE(SUBSTITUTE(K7,"　","　　"),"　"),CONCATENATE(SUBSTITUTE(K7,"　","　　　"),"　")))))</f>
        <v>　</v>
      </c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</row>
    <row r="8" spans="1:110" customFormat="1" ht="22.5" customHeight="1" x14ac:dyDescent="0.15">
      <c r="A8" s="202"/>
      <c r="B8" s="219"/>
      <c r="C8" s="220"/>
      <c r="D8" s="224"/>
      <c r="E8" s="192"/>
      <c r="F8" s="193"/>
      <c r="G8" s="193"/>
      <c r="H8" s="193"/>
      <c r="I8" s="194"/>
      <c r="J8" s="80"/>
      <c r="K8" s="80"/>
      <c r="L8" s="80"/>
      <c r="M8" s="80"/>
      <c r="N8" s="81"/>
      <c r="O8" s="12" t="str">
        <f>IF(K8="","",(COUNTIF('申込書（個人種目）'!$C$7:$C$31,K8)+COUNTIF('申込書（個人種目）'!$C$47:$C$71,K8)))</f>
        <v/>
      </c>
      <c r="P8" s="12"/>
      <c r="Q8" s="12"/>
      <c r="R8" s="4" t="str">
        <f t="shared" ref="R8:R30" si="4">IF(ISBLANK(J8),"",VLOOKUP(CONCATENATE($AB$4,LEFT(N8,1)),$R$81:$S$90,2,FALSE)+J8*100)</f>
        <v/>
      </c>
      <c r="S8" s="15" t="str">
        <f t="shared" si="0"/>
        <v/>
      </c>
      <c r="T8" s="3" t="str">
        <f>IF($S8="","",VLOOKUP($S8,'(種目・作業用)'!$A$6:$D$26,2,FALSE))</f>
        <v/>
      </c>
      <c r="U8" s="3" t="str">
        <f>IF($S8="","",VLOOKUP($S8,'(種目・作業用)'!$A$6:$D$26,3,FALSE))</f>
        <v/>
      </c>
      <c r="V8" s="3" t="str">
        <f>IF($S8="","",VLOOKUP($S8,'(種目・作業用)'!$A$6:$D$26,4,FALSE))</f>
        <v/>
      </c>
      <c r="W8" s="16"/>
      <c r="X8" s="4" t="str">
        <f t="shared" ref="X8:X30" si="5">V8</f>
        <v/>
      </c>
      <c r="Y8" s="4" t="str">
        <f t="shared" si="1"/>
        <v/>
      </c>
      <c r="Z8" s="4" t="str">
        <f t="shared" ref="Z8:Z30" si="6">IF(ISNUMBER(Y8),IF(ISBLANK(M8),AI8,CONCATENATE(AI8,"(",M8,")")),"")</f>
        <v/>
      </c>
      <c r="AA8" s="4" t="str">
        <f t="shared" si="2"/>
        <v/>
      </c>
      <c r="AB8" s="17" t="str">
        <f t="shared" ref="AB8:AB30" si="7">IF(ISNUMBER(Y8),VLOOKUP(AG8,$AG$80:$AH$127,2,FALSE),"")</f>
        <v/>
      </c>
      <c r="AC8" s="18" t="str">
        <f t="shared" ref="AC8:AC30" si="8">IF(ISNUMBER(Y8),$AC$4,"")</f>
        <v/>
      </c>
      <c r="AD8" s="4" t="str">
        <f t="shared" si="3"/>
        <v/>
      </c>
      <c r="AE8" s="4"/>
      <c r="AF8" s="4" t="str">
        <f t="shared" ref="AF8:AF30" si="9">IF(ISNUMBER(Y8),$AA$4,"")</f>
        <v/>
      </c>
      <c r="AG8" s="30" t="s">
        <v>407</v>
      </c>
      <c r="AI8" s="9" t="str">
        <f t="shared" ref="AI8:AI30" si="10">IF(LEN(K8)&gt;6,SUBSTITUTE(K8,"　",""),IF(LEN(K8)=6,K8,IF(LEN(K8)=5,CONCATENATE(K8,"　"),IF(LEN(K8)=4,CONCATENATE(SUBSTITUTE(K8,"　","　　"),"　"),CONCATENATE(SUBSTITUTE(K8,"　","　　　"),"　")))))</f>
        <v>　</v>
      </c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</row>
    <row r="9" spans="1:110" customFormat="1" ht="22.5" customHeight="1" x14ac:dyDescent="0.15">
      <c r="A9" s="202"/>
      <c r="B9" s="219"/>
      <c r="C9" s="220"/>
      <c r="D9" s="224"/>
      <c r="E9" s="192"/>
      <c r="F9" s="193"/>
      <c r="G9" s="193"/>
      <c r="H9" s="193"/>
      <c r="I9" s="194"/>
      <c r="J9" s="80"/>
      <c r="K9" s="80"/>
      <c r="L9" s="80"/>
      <c r="M9" s="80"/>
      <c r="N9" s="81"/>
      <c r="O9" s="12" t="str">
        <f>IF(K9="","",(COUNTIF('申込書（個人種目）'!$C$7:$C$31,K9)+COUNTIF('申込書（個人種目）'!$C$47:$C$71,K9)))</f>
        <v/>
      </c>
      <c r="P9" s="12"/>
      <c r="Q9" s="12"/>
      <c r="R9" s="4" t="str">
        <f t="shared" si="4"/>
        <v/>
      </c>
      <c r="S9" s="15" t="str">
        <f t="shared" si="0"/>
        <v/>
      </c>
      <c r="T9" s="3" t="str">
        <f>IF($S9="","",VLOOKUP($S9,'(種目・作業用)'!$A$6:$D$26,2,FALSE))</f>
        <v/>
      </c>
      <c r="U9" s="3" t="str">
        <f>IF($S9="","",VLOOKUP($S9,'(種目・作業用)'!$A$6:$D$26,3,FALSE))</f>
        <v/>
      </c>
      <c r="V9" s="3" t="str">
        <f>IF($S9="","",VLOOKUP($S9,'(種目・作業用)'!$A$6:$D$26,4,FALSE))</f>
        <v/>
      </c>
      <c r="W9" s="16"/>
      <c r="X9" s="4" t="str">
        <f t="shared" si="5"/>
        <v/>
      </c>
      <c r="Y9" s="4" t="str">
        <f t="shared" si="1"/>
        <v/>
      </c>
      <c r="Z9" s="4" t="str">
        <f t="shared" si="6"/>
        <v/>
      </c>
      <c r="AA9" s="4" t="str">
        <f t="shared" si="2"/>
        <v/>
      </c>
      <c r="AB9" s="17" t="str">
        <f t="shared" si="7"/>
        <v/>
      </c>
      <c r="AC9" s="18" t="str">
        <f t="shared" si="8"/>
        <v/>
      </c>
      <c r="AD9" s="4" t="str">
        <f t="shared" si="3"/>
        <v/>
      </c>
      <c r="AE9" s="4"/>
      <c r="AF9" s="4" t="str">
        <f t="shared" si="9"/>
        <v/>
      </c>
      <c r="AG9" s="30" t="s">
        <v>407</v>
      </c>
      <c r="AI9" s="9" t="str">
        <f t="shared" si="10"/>
        <v>　</v>
      </c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</row>
    <row r="10" spans="1:110" customFormat="1" ht="22.5" customHeight="1" x14ac:dyDescent="0.15">
      <c r="A10" s="202"/>
      <c r="B10" s="219"/>
      <c r="C10" s="220"/>
      <c r="D10" s="224"/>
      <c r="E10" s="192"/>
      <c r="F10" s="193"/>
      <c r="G10" s="193"/>
      <c r="H10" s="193"/>
      <c r="I10" s="194"/>
      <c r="J10" s="80"/>
      <c r="K10" s="80"/>
      <c r="L10" s="80"/>
      <c r="M10" s="80"/>
      <c r="N10" s="81"/>
      <c r="O10" s="12" t="str">
        <f>IF(K10="","",(COUNTIF('申込書（個人種目）'!$C$7:$C$31,K10)+COUNTIF('申込書（個人種目）'!$C$47:$C$71,K10)))</f>
        <v/>
      </c>
      <c r="P10" s="12"/>
      <c r="Q10" s="12"/>
      <c r="R10" s="4" t="str">
        <f t="shared" si="4"/>
        <v/>
      </c>
      <c r="S10" s="15" t="str">
        <f t="shared" si="0"/>
        <v/>
      </c>
      <c r="T10" s="3" t="str">
        <f>IF($S10="","",VLOOKUP($S10,'(種目・作業用)'!$A$6:$D$26,2,FALSE))</f>
        <v/>
      </c>
      <c r="U10" s="3" t="str">
        <f>IF($S10="","",VLOOKUP($S10,'(種目・作業用)'!$A$6:$D$26,3,FALSE))</f>
        <v/>
      </c>
      <c r="V10" s="3" t="str">
        <f>IF($S10="","",VLOOKUP($S10,'(種目・作業用)'!$A$6:$D$26,4,FALSE))</f>
        <v/>
      </c>
      <c r="W10" s="16"/>
      <c r="X10" s="4" t="str">
        <f t="shared" si="5"/>
        <v/>
      </c>
      <c r="Y10" s="4" t="str">
        <f t="shared" si="1"/>
        <v/>
      </c>
      <c r="Z10" s="4" t="str">
        <f t="shared" si="6"/>
        <v/>
      </c>
      <c r="AA10" s="4" t="str">
        <f t="shared" si="2"/>
        <v/>
      </c>
      <c r="AB10" s="17" t="str">
        <f t="shared" si="7"/>
        <v/>
      </c>
      <c r="AC10" s="18" t="str">
        <f t="shared" si="8"/>
        <v/>
      </c>
      <c r="AD10" s="4" t="str">
        <f t="shared" si="3"/>
        <v/>
      </c>
      <c r="AE10" s="4"/>
      <c r="AF10" s="4" t="str">
        <f t="shared" si="9"/>
        <v/>
      </c>
      <c r="AG10" s="30" t="s">
        <v>407</v>
      </c>
      <c r="AI10" s="9" t="str">
        <f t="shared" si="10"/>
        <v>　</v>
      </c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</row>
    <row r="11" spans="1:110" customFormat="1" ht="22.5" customHeight="1" x14ac:dyDescent="0.15">
      <c r="A11" s="202"/>
      <c r="B11" s="219"/>
      <c r="C11" s="220"/>
      <c r="D11" s="224"/>
      <c r="E11" s="192"/>
      <c r="F11" s="193"/>
      <c r="G11" s="193"/>
      <c r="H11" s="193"/>
      <c r="I11" s="194"/>
      <c r="J11" s="80"/>
      <c r="K11" s="80"/>
      <c r="L11" s="80"/>
      <c r="M11" s="80"/>
      <c r="N11" s="81"/>
      <c r="O11" s="12" t="str">
        <f>IF(K11="","",(COUNTIF('申込書（個人種目）'!$C$7:$C$31,K11)+COUNTIF('申込書（個人種目）'!$C$47:$C$71,K11)))</f>
        <v/>
      </c>
      <c r="P11" s="12"/>
      <c r="Q11" s="12"/>
      <c r="R11" s="4" t="str">
        <f t="shared" si="4"/>
        <v/>
      </c>
      <c r="S11" s="15" t="str">
        <f t="shared" si="0"/>
        <v/>
      </c>
      <c r="T11" s="3" t="str">
        <f>IF($S11="","",VLOOKUP($S11,'(種目・作業用)'!$A$6:$D$26,2,FALSE))</f>
        <v/>
      </c>
      <c r="U11" s="3" t="str">
        <f>IF($S11="","",VLOOKUP($S11,'(種目・作業用)'!$A$6:$D$26,3,FALSE))</f>
        <v/>
      </c>
      <c r="V11" s="3" t="str">
        <f>IF($S11="","",VLOOKUP($S11,'(種目・作業用)'!$A$6:$D$26,4,FALSE))</f>
        <v/>
      </c>
      <c r="W11" s="16"/>
      <c r="X11" s="4" t="str">
        <f t="shared" si="5"/>
        <v/>
      </c>
      <c r="Y11" s="4" t="str">
        <f t="shared" si="1"/>
        <v/>
      </c>
      <c r="Z11" s="4" t="str">
        <f t="shared" si="6"/>
        <v/>
      </c>
      <c r="AA11" s="4" t="str">
        <f t="shared" si="2"/>
        <v/>
      </c>
      <c r="AB11" s="17" t="str">
        <f t="shared" si="7"/>
        <v/>
      </c>
      <c r="AC11" s="18" t="str">
        <f t="shared" si="8"/>
        <v/>
      </c>
      <c r="AD11" s="4" t="str">
        <f t="shared" si="3"/>
        <v/>
      </c>
      <c r="AE11" s="4"/>
      <c r="AF11" s="4" t="str">
        <f t="shared" si="9"/>
        <v/>
      </c>
      <c r="AG11" s="30" t="s">
        <v>407</v>
      </c>
      <c r="AI11" s="9" t="str">
        <f t="shared" si="10"/>
        <v>　</v>
      </c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</row>
    <row r="12" spans="1:110" customFormat="1" ht="22.5" customHeight="1" x14ac:dyDescent="0.15">
      <c r="A12" s="203"/>
      <c r="B12" s="221"/>
      <c r="C12" s="222"/>
      <c r="D12" s="225"/>
      <c r="E12" s="192"/>
      <c r="F12" s="193"/>
      <c r="G12" s="193"/>
      <c r="H12" s="193"/>
      <c r="I12" s="194"/>
      <c r="J12" s="84"/>
      <c r="K12" s="84"/>
      <c r="L12" s="84"/>
      <c r="M12" s="84"/>
      <c r="N12" s="85"/>
      <c r="O12" s="12" t="str">
        <f>IF(K12="","",(COUNTIF('申込書（個人種目）'!$C$7:$C$31,K12)+COUNTIF('申込書（個人種目）'!$C$47:$C$71,K12)))</f>
        <v/>
      </c>
      <c r="P12" s="12"/>
      <c r="Q12" s="12"/>
      <c r="R12" s="4" t="str">
        <f t="shared" si="4"/>
        <v/>
      </c>
      <c r="S12" s="15" t="str">
        <f t="shared" si="0"/>
        <v/>
      </c>
      <c r="T12" s="3" t="str">
        <f>IF($S12="","",VLOOKUP($S12,'(種目・作業用)'!$A$6:$D$26,2,FALSE))</f>
        <v/>
      </c>
      <c r="U12" s="3" t="str">
        <f>IF($S12="","",VLOOKUP($S12,'(種目・作業用)'!$A$6:$D$26,3,FALSE))</f>
        <v/>
      </c>
      <c r="V12" s="3" t="str">
        <f>IF($S12="","",VLOOKUP($S12,'(種目・作業用)'!$A$6:$D$26,4,FALSE))</f>
        <v/>
      </c>
      <c r="W12" s="16"/>
      <c r="X12" s="4" t="str">
        <f t="shared" si="5"/>
        <v/>
      </c>
      <c r="Y12" s="4" t="str">
        <f t="shared" si="1"/>
        <v/>
      </c>
      <c r="Z12" s="4" t="str">
        <f t="shared" si="6"/>
        <v/>
      </c>
      <c r="AA12" s="4" t="str">
        <f t="shared" si="2"/>
        <v/>
      </c>
      <c r="AB12" s="17" t="str">
        <f t="shared" si="7"/>
        <v/>
      </c>
      <c r="AC12" s="18" t="str">
        <f t="shared" si="8"/>
        <v/>
      </c>
      <c r="AD12" s="4" t="str">
        <f t="shared" si="3"/>
        <v/>
      </c>
      <c r="AE12" s="4"/>
      <c r="AF12" s="4" t="str">
        <f t="shared" si="9"/>
        <v/>
      </c>
      <c r="AG12" s="30" t="s">
        <v>407</v>
      </c>
      <c r="AI12" s="9" t="str">
        <f t="shared" si="10"/>
        <v>　</v>
      </c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</row>
    <row r="13" spans="1:110" customFormat="1" ht="22.5" customHeight="1" x14ac:dyDescent="0.15">
      <c r="A13" s="201">
        <v>2</v>
      </c>
      <c r="B13" s="217"/>
      <c r="C13" s="218"/>
      <c r="D13" s="223"/>
      <c r="E13" s="195"/>
      <c r="F13" s="196"/>
      <c r="G13" s="196"/>
      <c r="H13" s="196"/>
      <c r="I13" s="197"/>
      <c r="J13" s="86"/>
      <c r="K13" s="86"/>
      <c r="L13" s="86"/>
      <c r="M13" s="86"/>
      <c r="N13" s="87"/>
      <c r="O13" s="12" t="str">
        <f>IF(K13="","",(COUNTIF('申込書（個人種目）'!$C$7:$C$31,K13)+COUNTIF('申込書（個人種目）'!$C$47:$C$71,K13)))</f>
        <v/>
      </c>
      <c r="P13" s="12"/>
      <c r="Q13" s="12"/>
      <c r="R13" s="4" t="str">
        <f t="shared" si="4"/>
        <v/>
      </c>
      <c r="S13" s="15" t="str">
        <f t="shared" ref="S13:S18" si="11">IF(ISBLANK(J13),"",$B$13)</f>
        <v/>
      </c>
      <c r="T13" s="3" t="str">
        <f>IF($S13="","",VLOOKUP($S13,'(種目・作業用)'!$A$6:$D$26,2,FALSE))</f>
        <v/>
      </c>
      <c r="U13" s="3" t="str">
        <f>IF($S13="","",VLOOKUP($S13,'(種目・作業用)'!$A$6:$D$26,3,FALSE))</f>
        <v/>
      </c>
      <c r="V13" s="3" t="str">
        <f>IF($S13="","",VLOOKUP($S13,'(種目・作業用)'!$A$6:$D$26,4,FALSE))</f>
        <v/>
      </c>
      <c r="W13" s="16" t="str">
        <f t="shared" ref="W13" si="12">IF(E13="","",E13)</f>
        <v/>
      </c>
      <c r="X13" s="4" t="str">
        <f t="shared" si="5"/>
        <v/>
      </c>
      <c r="Y13" s="4" t="str">
        <f t="shared" si="1"/>
        <v/>
      </c>
      <c r="Z13" s="4" t="str">
        <f t="shared" si="6"/>
        <v/>
      </c>
      <c r="AA13" s="4" t="str">
        <f t="shared" si="2"/>
        <v/>
      </c>
      <c r="AB13" s="17" t="str">
        <f t="shared" si="7"/>
        <v/>
      </c>
      <c r="AC13" s="18" t="str">
        <f t="shared" si="8"/>
        <v/>
      </c>
      <c r="AD13" s="4" t="str">
        <f t="shared" si="3"/>
        <v/>
      </c>
      <c r="AE13" s="4"/>
      <c r="AF13" s="4" t="str">
        <f t="shared" si="9"/>
        <v/>
      </c>
      <c r="AG13" s="30" t="s">
        <v>407</v>
      </c>
      <c r="AI13" s="9" t="str">
        <f t="shared" si="10"/>
        <v>　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</row>
    <row r="14" spans="1:110" customFormat="1" ht="22.5" customHeight="1" x14ac:dyDescent="0.15">
      <c r="A14" s="202"/>
      <c r="B14" s="219"/>
      <c r="C14" s="220"/>
      <c r="D14" s="224"/>
      <c r="E14" s="192"/>
      <c r="F14" s="193"/>
      <c r="G14" s="193"/>
      <c r="H14" s="193"/>
      <c r="I14" s="194"/>
      <c r="J14" s="80"/>
      <c r="K14" s="80"/>
      <c r="L14" s="80"/>
      <c r="M14" s="80"/>
      <c r="N14" s="81"/>
      <c r="O14" s="12" t="str">
        <f>IF(K14="","",(COUNTIF('申込書（個人種目）'!$C$7:$C$31,K14)+COUNTIF('申込書（個人種目）'!$C$47:$C$71,K14)))</f>
        <v/>
      </c>
      <c r="P14" s="12"/>
      <c r="Q14" s="12"/>
      <c r="R14" s="4" t="str">
        <f t="shared" si="4"/>
        <v/>
      </c>
      <c r="S14" s="15" t="str">
        <f t="shared" si="11"/>
        <v/>
      </c>
      <c r="T14" s="3" t="str">
        <f>IF($S14="","",VLOOKUP($S14,'(種目・作業用)'!$A$6:$D$26,2,FALSE))</f>
        <v/>
      </c>
      <c r="U14" s="3" t="str">
        <f>IF($S14="","",VLOOKUP($S14,'(種目・作業用)'!$A$6:$D$26,3,FALSE))</f>
        <v/>
      </c>
      <c r="V14" s="3" t="str">
        <f>IF($S14="","",VLOOKUP($S14,'(種目・作業用)'!$A$6:$D$26,4,FALSE))</f>
        <v/>
      </c>
      <c r="W14" s="16"/>
      <c r="X14" s="4" t="str">
        <f t="shared" si="5"/>
        <v/>
      </c>
      <c r="Y14" s="4" t="str">
        <f t="shared" si="1"/>
        <v/>
      </c>
      <c r="Z14" s="4" t="str">
        <f t="shared" si="6"/>
        <v/>
      </c>
      <c r="AA14" s="4" t="str">
        <f t="shared" si="2"/>
        <v/>
      </c>
      <c r="AB14" s="17" t="str">
        <f t="shared" si="7"/>
        <v/>
      </c>
      <c r="AC14" s="18" t="str">
        <f t="shared" si="8"/>
        <v/>
      </c>
      <c r="AD14" s="4" t="str">
        <f t="shared" si="3"/>
        <v/>
      </c>
      <c r="AE14" s="4"/>
      <c r="AF14" s="4" t="str">
        <f t="shared" si="9"/>
        <v/>
      </c>
      <c r="AG14" s="30" t="s">
        <v>407</v>
      </c>
      <c r="AI14" s="9" t="str">
        <f t="shared" si="10"/>
        <v>　</v>
      </c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</row>
    <row r="15" spans="1:110" customFormat="1" ht="22.5" customHeight="1" x14ac:dyDescent="0.15">
      <c r="A15" s="202"/>
      <c r="B15" s="219"/>
      <c r="C15" s="220"/>
      <c r="D15" s="224"/>
      <c r="E15" s="192"/>
      <c r="F15" s="193"/>
      <c r="G15" s="193"/>
      <c r="H15" s="193"/>
      <c r="I15" s="194"/>
      <c r="J15" s="80"/>
      <c r="K15" s="80"/>
      <c r="L15" s="80"/>
      <c r="M15" s="80"/>
      <c r="N15" s="81"/>
      <c r="O15" s="12" t="str">
        <f>IF(K15="","",(COUNTIF('申込書（個人種目）'!$C$7:$C$31,K15)+COUNTIF('申込書（個人種目）'!$C$47:$C$71,K15)))</f>
        <v/>
      </c>
      <c r="P15" s="12"/>
      <c r="Q15" s="12"/>
      <c r="R15" s="4" t="str">
        <f t="shared" si="4"/>
        <v/>
      </c>
      <c r="S15" s="15" t="str">
        <f t="shared" si="11"/>
        <v/>
      </c>
      <c r="T15" s="3" t="str">
        <f>IF($S15="","",VLOOKUP($S15,'(種目・作業用)'!$A$6:$D$26,2,FALSE))</f>
        <v/>
      </c>
      <c r="U15" s="3" t="str">
        <f>IF($S15="","",VLOOKUP($S15,'(種目・作業用)'!$A$6:$D$26,3,FALSE))</f>
        <v/>
      </c>
      <c r="V15" s="3" t="str">
        <f>IF($S15="","",VLOOKUP($S15,'(種目・作業用)'!$A$6:$D$26,4,FALSE))</f>
        <v/>
      </c>
      <c r="W15" s="16"/>
      <c r="X15" s="4" t="str">
        <f t="shared" si="5"/>
        <v/>
      </c>
      <c r="Y15" s="4" t="str">
        <f t="shared" si="1"/>
        <v/>
      </c>
      <c r="Z15" s="4" t="str">
        <f t="shared" si="6"/>
        <v/>
      </c>
      <c r="AA15" s="4" t="str">
        <f t="shared" si="2"/>
        <v/>
      </c>
      <c r="AB15" s="17" t="str">
        <f t="shared" si="7"/>
        <v/>
      </c>
      <c r="AC15" s="18" t="str">
        <f t="shared" si="8"/>
        <v/>
      </c>
      <c r="AD15" s="4" t="str">
        <f t="shared" si="3"/>
        <v/>
      </c>
      <c r="AE15" s="4"/>
      <c r="AF15" s="4" t="str">
        <f t="shared" si="9"/>
        <v/>
      </c>
      <c r="AG15" s="30" t="s">
        <v>407</v>
      </c>
      <c r="AI15" s="9" t="str">
        <f t="shared" si="10"/>
        <v>　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</row>
    <row r="16" spans="1:110" customFormat="1" ht="22.5" customHeight="1" x14ac:dyDescent="0.15">
      <c r="A16" s="202"/>
      <c r="B16" s="219"/>
      <c r="C16" s="220"/>
      <c r="D16" s="224"/>
      <c r="E16" s="192"/>
      <c r="F16" s="193"/>
      <c r="G16" s="193"/>
      <c r="H16" s="193"/>
      <c r="I16" s="194"/>
      <c r="J16" s="80"/>
      <c r="K16" s="80"/>
      <c r="L16" s="80"/>
      <c r="M16" s="80"/>
      <c r="N16" s="81"/>
      <c r="O16" s="12" t="str">
        <f>IF(K16="","",(COUNTIF('申込書（個人種目）'!$C$7:$C$31,K16)+COUNTIF('申込書（個人種目）'!$C$47:$C$71,K16)))</f>
        <v/>
      </c>
      <c r="P16" s="12"/>
      <c r="Q16" s="12"/>
      <c r="R16" s="4" t="str">
        <f t="shared" si="4"/>
        <v/>
      </c>
      <c r="S16" s="15" t="str">
        <f t="shared" si="11"/>
        <v/>
      </c>
      <c r="T16" s="3" t="str">
        <f>IF($S16="","",VLOOKUP($S16,'(種目・作業用)'!$A$6:$D$26,2,FALSE))</f>
        <v/>
      </c>
      <c r="U16" s="3" t="str">
        <f>IF($S16="","",VLOOKUP($S16,'(種目・作業用)'!$A$6:$D$26,3,FALSE))</f>
        <v/>
      </c>
      <c r="V16" s="3" t="str">
        <f>IF($S16="","",VLOOKUP($S16,'(種目・作業用)'!$A$6:$D$26,4,FALSE))</f>
        <v/>
      </c>
      <c r="W16" s="16"/>
      <c r="X16" s="4" t="str">
        <f t="shared" si="5"/>
        <v/>
      </c>
      <c r="Y16" s="4" t="str">
        <f t="shared" si="1"/>
        <v/>
      </c>
      <c r="Z16" s="4" t="str">
        <f t="shared" si="6"/>
        <v/>
      </c>
      <c r="AA16" s="4" t="str">
        <f t="shared" si="2"/>
        <v/>
      </c>
      <c r="AB16" s="17" t="str">
        <f t="shared" si="7"/>
        <v/>
      </c>
      <c r="AC16" s="18" t="str">
        <f t="shared" si="8"/>
        <v/>
      </c>
      <c r="AD16" s="4" t="str">
        <f t="shared" si="3"/>
        <v/>
      </c>
      <c r="AE16" s="4"/>
      <c r="AF16" s="4" t="str">
        <f t="shared" si="9"/>
        <v/>
      </c>
      <c r="AG16" s="30" t="s">
        <v>407</v>
      </c>
      <c r="AI16" s="9" t="str">
        <f t="shared" si="10"/>
        <v>　</v>
      </c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</row>
    <row r="17" spans="1:110" customFormat="1" ht="22.5" customHeight="1" x14ac:dyDescent="0.15">
      <c r="A17" s="202"/>
      <c r="B17" s="219"/>
      <c r="C17" s="220"/>
      <c r="D17" s="224"/>
      <c r="E17" s="192"/>
      <c r="F17" s="193"/>
      <c r="G17" s="193"/>
      <c r="H17" s="193"/>
      <c r="I17" s="194"/>
      <c r="J17" s="80"/>
      <c r="K17" s="80"/>
      <c r="L17" s="80"/>
      <c r="M17" s="80"/>
      <c r="N17" s="81"/>
      <c r="O17" s="12" t="str">
        <f>IF(K17="","",(COUNTIF('申込書（個人種目）'!$C$7:$C$31,K17)+COUNTIF('申込書（個人種目）'!$C$47:$C$71,K17)))</f>
        <v/>
      </c>
      <c r="P17" s="12"/>
      <c r="Q17" s="12"/>
      <c r="R17" s="4" t="str">
        <f t="shared" si="4"/>
        <v/>
      </c>
      <c r="S17" s="15" t="str">
        <f t="shared" si="11"/>
        <v/>
      </c>
      <c r="T17" s="3" t="str">
        <f>IF($S17="","",VLOOKUP($S17,'(種目・作業用)'!$A$6:$D$26,2,FALSE))</f>
        <v/>
      </c>
      <c r="U17" s="3" t="str">
        <f>IF($S17="","",VLOOKUP($S17,'(種目・作業用)'!$A$6:$D$26,3,FALSE))</f>
        <v/>
      </c>
      <c r="V17" s="3" t="str">
        <f>IF($S17="","",VLOOKUP($S17,'(種目・作業用)'!$A$6:$D$26,4,FALSE))</f>
        <v/>
      </c>
      <c r="W17" s="16"/>
      <c r="X17" s="4" t="str">
        <f t="shared" si="5"/>
        <v/>
      </c>
      <c r="Y17" s="4" t="str">
        <f t="shared" si="1"/>
        <v/>
      </c>
      <c r="Z17" s="4" t="str">
        <f t="shared" si="6"/>
        <v/>
      </c>
      <c r="AA17" s="4" t="str">
        <f t="shared" si="2"/>
        <v/>
      </c>
      <c r="AB17" s="17" t="str">
        <f t="shared" si="7"/>
        <v/>
      </c>
      <c r="AC17" s="18" t="str">
        <f t="shared" si="8"/>
        <v/>
      </c>
      <c r="AD17" s="4" t="str">
        <f t="shared" si="3"/>
        <v/>
      </c>
      <c r="AE17" s="4"/>
      <c r="AF17" s="4" t="str">
        <f t="shared" si="9"/>
        <v/>
      </c>
      <c r="AG17" s="30" t="s">
        <v>407</v>
      </c>
      <c r="AI17" s="9" t="str">
        <f t="shared" si="10"/>
        <v>　</v>
      </c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</row>
    <row r="18" spans="1:110" customFormat="1" ht="22.5" customHeight="1" x14ac:dyDescent="0.15">
      <c r="A18" s="203"/>
      <c r="B18" s="221"/>
      <c r="C18" s="222"/>
      <c r="D18" s="225"/>
      <c r="E18" s="192"/>
      <c r="F18" s="193"/>
      <c r="G18" s="193"/>
      <c r="H18" s="193"/>
      <c r="I18" s="194"/>
      <c r="J18" s="84"/>
      <c r="K18" s="84"/>
      <c r="L18" s="84"/>
      <c r="M18" s="84"/>
      <c r="N18" s="85"/>
      <c r="O18" s="12" t="str">
        <f>IF(K18="","",(COUNTIF('申込書（個人種目）'!$C$7:$C$31,K18)+COUNTIF('申込書（個人種目）'!$C$47:$C$71,K18)))</f>
        <v/>
      </c>
      <c r="P18" s="12"/>
      <c r="Q18" s="12"/>
      <c r="R18" s="4" t="str">
        <f t="shared" si="4"/>
        <v/>
      </c>
      <c r="S18" s="15" t="str">
        <f t="shared" si="11"/>
        <v/>
      </c>
      <c r="T18" s="3" t="str">
        <f>IF($S18="","",VLOOKUP($S18,'(種目・作業用)'!$A$6:$D$26,2,FALSE))</f>
        <v/>
      </c>
      <c r="U18" s="3" t="str">
        <f>IF($S18="","",VLOOKUP($S18,'(種目・作業用)'!$A$6:$D$26,3,FALSE))</f>
        <v/>
      </c>
      <c r="V18" s="3" t="str">
        <f>IF($S18="","",VLOOKUP($S18,'(種目・作業用)'!$A$6:$D$26,4,FALSE))</f>
        <v/>
      </c>
      <c r="W18" s="16"/>
      <c r="X18" s="4" t="str">
        <f t="shared" si="5"/>
        <v/>
      </c>
      <c r="Y18" s="4" t="str">
        <f t="shared" si="1"/>
        <v/>
      </c>
      <c r="Z18" s="4" t="str">
        <f t="shared" si="6"/>
        <v/>
      </c>
      <c r="AA18" s="4" t="str">
        <f t="shared" si="2"/>
        <v/>
      </c>
      <c r="AB18" s="17" t="str">
        <f t="shared" si="7"/>
        <v/>
      </c>
      <c r="AC18" s="18" t="str">
        <f t="shared" si="8"/>
        <v/>
      </c>
      <c r="AD18" s="4" t="str">
        <f t="shared" si="3"/>
        <v/>
      </c>
      <c r="AE18" s="4"/>
      <c r="AF18" s="4" t="str">
        <f t="shared" si="9"/>
        <v/>
      </c>
      <c r="AG18" s="30" t="s">
        <v>407</v>
      </c>
      <c r="AI18" s="9" t="str">
        <f t="shared" si="10"/>
        <v>　</v>
      </c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</row>
    <row r="19" spans="1:110" customFormat="1" ht="22.5" customHeight="1" x14ac:dyDescent="0.15">
      <c r="A19" s="201">
        <v>3</v>
      </c>
      <c r="B19" s="204"/>
      <c r="C19" s="205"/>
      <c r="D19" s="214"/>
      <c r="E19" s="195"/>
      <c r="F19" s="196"/>
      <c r="G19" s="196"/>
      <c r="H19" s="196"/>
      <c r="I19" s="197"/>
      <c r="J19" s="86"/>
      <c r="K19" s="86"/>
      <c r="L19" s="86"/>
      <c r="M19" s="86"/>
      <c r="N19" s="87"/>
      <c r="O19" s="12"/>
      <c r="P19" s="12"/>
      <c r="Q19" s="12"/>
      <c r="R19" s="4" t="str">
        <f t="shared" si="4"/>
        <v/>
      </c>
      <c r="S19" s="15" t="str">
        <f t="shared" ref="S19:S24" si="13">IF(ISBLANK(J19),"",$B$19)</f>
        <v/>
      </c>
      <c r="T19" s="3" t="str">
        <f>IF($S19="","",VLOOKUP($S19,'(種目・作業用)'!$A$6:$D$26,2,FALSE))</f>
        <v/>
      </c>
      <c r="U19" s="3" t="str">
        <f>IF($S19="","",VLOOKUP($S19,'(種目・作業用)'!$A$6:$D$26,3,FALSE))</f>
        <v/>
      </c>
      <c r="V19" s="3" t="str">
        <f>IF($S19="","",VLOOKUP($S19,'(種目・作業用)'!$A$6:$D$26,4,FALSE))</f>
        <v/>
      </c>
      <c r="W19" s="16" t="str">
        <f t="shared" ref="W19" si="14">IF(E19="","",E19)</f>
        <v/>
      </c>
      <c r="X19" s="4" t="str">
        <f t="shared" si="5"/>
        <v/>
      </c>
      <c r="Y19" s="4" t="str">
        <f t="shared" si="1"/>
        <v/>
      </c>
      <c r="Z19" s="4" t="str">
        <f t="shared" si="6"/>
        <v/>
      </c>
      <c r="AA19" s="4" t="str">
        <f t="shared" si="2"/>
        <v/>
      </c>
      <c r="AB19" s="17" t="str">
        <f t="shared" si="7"/>
        <v/>
      </c>
      <c r="AC19" s="18" t="str">
        <f t="shared" si="8"/>
        <v/>
      </c>
      <c r="AD19" s="4" t="str">
        <f t="shared" si="3"/>
        <v/>
      </c>
      <c r="AE19" s="4"/>
      <c r="AF19" s="4" t="str">
        <f t="shared" si="9"/>
        <v/>
      </c>
      <c r="AG19" s="30" t="s">
        <v>407</v>
      </c>
      <c r="AI19" s="9" t="str">
        <f t="shared" si="10"/>
        <v>　</v>
      </c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</row>
    <row r="20" spans="1:110" customFormat="1" ht="22.5" customHeight="1" x14ac:dyDescent="0.15">
      <c r="A20" s="202"/>
      <c r="B20" s="206"/>
      <c r="C20" s="207"/>
      <c r="D20" s="215"/>
      <c r="E20" s="192"/>
      <c r="F20" s="193"/>
      <c r="G20" s="193"/>
      <c r="H20" s="193"/>
      <c r="I20" s="194"/>
      <c r="J20" s="80"/>
      <c r="K20" s="80"/>
      <c r="L20" s="80"/>
      <c r="M20" s="80"/>
      <c r="N20" s="81"/>
      <c r="O20" s="12"/>
      <c r="P20" s="12"/>
      <c r="Q20" s="12"/>
      <c r="R20" s="4" t="str">
        <f t="shared" si="4"/>
        <v/>
      </c>
      <c r="S20" s="15" t="str">
        <f t="shared" si="13"/>
        <v/>
      </c>
      <c r="T20" s="3" t="str">
        <f>IF($S20="","",VLOOKUP($S20,'(種目・作業用)'!$A$6:$D$26,2,FALSE))</f>
        <v/>
      </c>
      <c r="U20" s="3" t="str">
        <f>IF($S20="","",VLOOKUP($S20,'(種目・作業用)'!$A$6:$D$26,3,FALSE))</f>
        <v/>
      </c>
      <c r="V20" s="3" t="str">
        <f>IF($S20="","",VLOOKUP($S20,'(種目・作業用)'!$A$6:$D$26,4,FALSE))</f>
        <v/>
      </c>
      <c r="W20" s="16"/>
      <c r="X20" s="4" t="str">
        <f t="shared" si="5"/>
        <v/>
      </c>
      <c r="Y20" s="4" t="str">
        <f t="shared" si="1"/>
        <v/>
      </c>
      <c r="Z20" s="4" t="str">
        <f t="shared" si="6"/>
        <v/>
      </c>
      <c r="AA20" s="4" t="str">
        <f t="shared" si="2"/>
        <v/>
      </c>
      <c r="AB20" s="17" t="str">
        <f t="shared" si="7"/>
        <v/>
      </c>
      <c r="AC20" s="18" t="str">
        <f t="shared" si="8"/>
        <v/>
      </c>
      <c r="AD20" s="4" t="str">
        <f t="shared" si="3"/>
        <v/>
      </c>
      <c r="AE20" s="4"/>
      <c r="AF20" s="4" t="str">
        <f t="shared" si="9"/>
        <v/>
      </c>
      <c r="AG20" s="30" t="s">
        <v>407</v>
      </c>
      <c r="AI20" s="9" t="str">
        <f t="shared" si="10"/>
        <v>　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</row>
    <row r="21" spans="1:110" customFormat="1" ht="22.5" customHeight="1" x14ac:dyDescent="0.15">
      <c r="A21" s="202"/>
      <c r="B21" s="206"/>
      <c r="C21" s="207"/>
      <c r="D21" s="215"/>
      <c r="E21" s="192"/>
      <c r="F21" s="193"/>
      <c r="G21" s="193"/>
      <c r="H21" s="193"/>
      <c r="I21" s="194"/>
      <c r="J21" s="80"/>
      <c r="K21" s="80"/>
      <c r="L21" s="80"/>
      <c r="M21" s="80"/>
      <c r="N21" s="81"/>
      <c r="O21" s="12"/>
      <c r="P21" s="12"/>
      <c r="Q21" s="12"/>
      <c r="R21" s="4" t="str">
        <f t="shared" si="4"/>
        <v/>
      </c>
      <c r="S21" s="15" t="str">
        <f t="shared" si="13"/>
        <v/>
      </c>
      <c r="T21" s="3" t="str">
        <f>IF($S21="","",VLOOKUP($S21,'(種目・作業用)'!$A$6:$D$26,2,FALSE))</f>
        <v/>
      </c>
      <c r="U21" s="3" t="str">
        <f>IF($S21="","",VLOOKUP($S21,'(種目・作業用)'!$A$6:$D$26,3,FALSE))</f>
        <v/>
      </c>
      <c r="V21" s="3" t="str">
        <f>IF($S21="","",VLOOKUP($S21,'(種目・作業用)'!$A$6:$D$26,4,FALSE))</f>
        <v/>
      </c>
      <c r="W21" s="16"/>
      <c r="X21" s="4" t="str">
        <f t="shared" si="5"/>
        <v/>
      </c>
      <c r="Y21" s="4" t="str">
        <f t="shared" si="1"/>
        <v/>
      </c>
      <c r="Z21" s="4" t="str">
        <f t="shared" si="6"/>
        <v/>
      </c>
      <c r="AA21" s="4" t="str">
        <f t="shared" si="2"/>
        <v/>
      </c>
      <c r="AB21" s="17" t="str">
        <f t="shared" si="7"/>
        <v/>
      </c>
      <c r="AC21" s="18" t="str">
        <f t="shared" si="8"/>
        <v/>
      </c>
      <c r="AD21" s="4" t="str">
        <f t="shared" si="3"/>
        <v/>
      </c>
      <c r="AE21" s="4"/>
      <c r="AF21" s="4" t="str">
        <f t="shared" si="9"/>
        <v/>
      </c>
      <c r="AG21" s="30" t="s">
        <v>407</v>
      </c>
      <c r="AI21" s="9" t="str">
        <f t="shared" si="10"/>
        <v>　</v>
      </c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</row>
    <row r="22" spans="1:110" customFormat="1" ht="22.5" customHeight="1" x14ac:dyDescent="0.15">
      <c r="A22" s="202"/>
      <c r="B22" s="206"/>
      <c r="C22" s="207"/>
      <c r="D22" s="215"/>
      <c r="E22" s="192"/>
      <c r="F22" s="193"/>
      <c r="G22" s="193"/>
      <c r="H22" s="193"/>
      <c r="I22" s="194"/>
      <c r="J22" s="80"/>
      <c r="K22" s="80"/>
      <c r="L22" s="80"/>
      <c r="M22" s="80"/>
      <c r="N22" s="81"/>
      <c r="O22" s="12"/>
      <c r="P22" s="12"/>
      <c r="Q22" s="12"/>
      <c r="R22" s="4" t="str">
        <f t="shared" si="4"/>
        <v/>
      </c>
      <c r="S22" s="15" t="str">
        <f t="shared" si="13"/>
        <v/>
      </c>
      <c r="T22" s="3" t="str">
        <f>IF($S22="","",VLOOKUP($S22,'(種目・作業用)'!$A$6:$D$26,2,FALSE))</f>
        <v/>
      </c>
      <c r="U22" s="3" t="str">
        <f>IF($S22="","",VLOOKUP($S22,'(種目・作業用)'!$A$6:$D$26,3,FALSE))</f>
        <v/>
      </c>
      <c r="V22" s="3" t="str">
        <f>IF($S22="","",VLOOKUP($S22,'(種目・作業用)'!$A$6:$D$26,4,FALSE))</f>
        <v/>
      </c>
      <c r="W22" s="16"/>
      <c r="X22" s="4" t="str">
        <f t="shared" si="5"/>
        <v/>
      </c>
      <c r="Y22" s="4" t="str">
        <f t="shared" si="1"/>
        <v/>
      </c>
      <c r="Z22" s="4" t="str">
        <f t="shared" si="6"/>
        <v/>
      </c>
      <c r="AA22" s="4" t="str">
        <f t="shared" si="2"/>
        <v/>
      </c>
      <c r="AB22" s="17" t="str">
        <f t="shared" si="7"/>
        <v/>
      </c>
      <c r="AC22" s="18" t="str">
        <f t="shared" si="8"/>
        <v/>
      </c>
      <c r="AD22" s="4" t="str">
        <f t="shared" si="3"/>
        <v/>
      </c>
      <c r="AE22" s="4"/>
      <c r="AF22" s="4" t="str">
        <f t="shared" si="9"/>
        <v/>
      </c>
      <c r="AG22" s="30" t="s">
        <v>407</v>
      </c>
      <c r="AI22" s="9" t="str">
        <f t="shared" si="10"/>
        <v>　</v>
      </c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</row>
    <row r="23" spans="1:110" customFormat="1" ht="22.5" customHeight="1" x14ac:dyDescent="0.15">
      <c r="A23" s="202"/>
      <c r="B23" s="206"/>
      <c r="C23" s="207"/>
      <c r="D23" s="215"/>
      <c r="E23" s="192"/>
      <c r="F23" s="193"/>
      <c r="G23" s="193"/>
      <c r="H23" s="193"/>
      <c r="I23" s="194"/>
      <c r="J23" s="80"/>
      <c r="K23" s="80"/>
      <c r="L23" s="80"/>
      <c r="M23" s="80"/>
      <c r="N23" s="81"/>
      <c r="O23" s="12"/>
      <c r="P23" s="12"/>
      <c r="Q23" s="12"/>
      <c r="R23" s="4" t="str">
        <f t="shared" si="4"/>
        <v/>
      </c>
      <c r="S23" s="15" t="str">
        <f t="shared" si="13"/>
        <v/>
      </c>
      <c r="T23" s="3" t="str">
        <f>IF($S23="","",VLOOKUP($S23,'(種目・作業用)'!$A$6:$D$26,2,FALSE))</f>
        <v/>
      </c>
      <c r="U23" s="3" t="str">
        <f>IF($S23="","",VLOOKUP($S23,'(種目・作業用)'!$A$6:$D$26,3,FALSE))</f>
        <v/>
      </c>
      <c r="V23" s="3" t="str">
        <f>IF($S23="","",VLOOKUP($S23,'(種目・作業用)'!$A$6:$D$26,4,FALSE))</f>
        <v/>
      </c>
      <c r="W23" s="16"/>
      <c r="X23" s="4" t="str">
        <f t="shared" si="5"/>
        <v/>
      </c>
      <c r="Y23" s="4" t="str">
        <f t="shared" si="1"/>
        <v/>
      </c>
      <c r="Z23" s="4" t="str">
        <f t="shared" si="6"/>
        <v/>
      </c>
      <c r="AA23" s="4" t="str">
        <f t="shared" si="2"/>
        <v/>
      </c>
      <c r="AB23" s="17" t="str">
        <f t="shared" si="7"/>
        <v/>
      </c>
      <c r="AC23" s="18" t="str">
        <f t="shared" si="8"/>
        <v/>
      </c>
      <c r="AD23" s="4" t="str">
        <f t="shared" si="3"/>
        <v/>
      </c>
      <c r="AE23" s="4"/>
      <c r="AF23" s="4" t="str">
        <f t="shared" si="9"/>
        <v/>
      </c>
      <c r="AG23" s="30" t="s">
        <v>407</v>
      </c>
      <c r="AI23" s="9" t="str">
        <f t="shared" si="10"/>
        <v>　</v>
      </c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</row>
    <row r="24" spans="1:110" customFormat="1" ht="22.5" customHeight="1" x14ac:dyDescent="0.15">
      <c r="A24" s="203"/>
      <c r="B24" s="208"/>
      <c r="C24" s="209"/>
      <c r="D24" s="216"/>
      <c r="E24" s="198"/>
      <c r="F24" s="199"/>
      <c r="G24" s="199"/>
      <c r="H24" s="199"/>
      <c r="I24" s="200"/>
      <c r="J24" s="84"/>
      <c r="K24" s="84"/>
      <c r="L24" s="84"/>
      <c r="M24" s="84"/>
      <c r="N24" s="85"/>
      <c r="O24" s="12"/>
      <c r="P24" s="12"/>
      <c r="Q24" s="12"/>
      <c r="R24" s="4" t="str">
        <f t="shared" si="4"/>
        <v/>
      </c>
      <c r="S24" s="15" t="str">
        <f t="shared" si="13"/>
        <v/>
      </c>
      <c r="T24" s="3" t="str">
        <f>IF($S24="","",VLOOKUP($S24,'(種目・作業用)'!$A$6:$D$26,2,FALSE))</f>
        <v/>
      </c>
      <c r="U24" s="3" t="str">
        <f>IF($S24="","",VLOOKUP($S24,'(種目・作業用)'!$A$6:$D$26,3,FALSE))</f>
        <v/>
      </c>
      <c r="V24" s="3" t="str">
        <f>IF($S24="","",VLOOKUP($S24,'(種目・作業用)'!$A$6:$D$26,4,FALSE))</f>
        <v/>
      </c>
      <c r="W24" s="16"/>
      <c r="X24" s="4" t="str">
        <f t="shared" si="5"/>
        <v/>
      </c>
      <c r="Y24" s="4" t="str">
        <f t="shared" si="1"/>
        <v/>
      </c>
      <c r="Z24" s="4" t="str">
        <f t="shared" si="6"/>
        <v/>
      </c>
      <c r="AA24" s="4" t="str">
        <f t="shared" si="2"/>
        <v/>
      </c>
      <c r="AB24" s="17" t="str">
        <f t="shared" si="7"/>
        <v/>
      </c>
      <c r="AC24" s="18" t="str">
        <f t="shared" si="8"/>
        <v/>
      </c>
      <c r="AD24" s="4" t="str">
        <f t="shared" si="3"/>
        <v/>
      </c>
      <c r="AE24" s="4"/>
      <c r="AF24" s="4" t="str">
        <f t="shared" si="9"/>
        <v/>
      </c>
      <c r="AG24" s="30" t="s">
        <v>407</v>
      </c>
      <c r="AI24" s="9" t="str">
        <f t="shared" si="10"/>
        <v>　</v>
      </c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</row>
    <row r="25" spans="1:110" customFormat="1" ht="22.5" customHeight="1" x14ac:dyDescent="0.15">
      <c r="A25" s="201">
        <v>4</v>
      </c>
      <c r="B25" s="204"/>
      <c r="C25" s="205"/>
      <c r="D25" s="214"/>
      <c r="E25" s="192"/>
      <c r="F25" s="193"/>
      <c r="G25" s="193"/>
      <c r="H25" s="193"/>
      <c r="I25" s="194"/>
      <c r="J25" s="86"/>
      <c r="K25" s="86"/>
      <c r="L25" s="86"/>
      <c r="M25" s="86"/>
      <c r="N25" s="79"/>
      <c r="O25" s="12"/>
      <c r="P25" s="12"/>
      <c r="Q25" s="12"/>
      <c r="R25" s="4" t="str">
        <f t="shared" si="4"/>
        <v/>
      </c>
      <c r="S25" s="15" t="str">
        <f t="shared" ref="S25:S30" si="15">IF(ISBLANK(J25),"",$B$25)</f>
        <v/>
      </c>
      <c r="T25" s="3" t="str">
        <f>IF($S25="","",VLOOKUP($S25,'(種目・作業用)'!$A$6:$D$26,2,FALSE))</f>
        <v/>
      </c>
      <c r="U25" s="3" t="str">
        <f>IF($S25="","",VLOOKUP($S25,'(種目・作業用)'!$A$6:$D$26,3,FALSE))</f>
        <v/>
      </c>
      <c r="V25" s="3" t="str">
        <f>IF($S25="","",VLOOKUP($S25,'(種目・作業用)'!$A$6:$D$26,4,FALSE))</f>
        <v/>
      </c>
      <c r="W25" s="16" t="str">
        <f t="shared" ref="W25" si="16">IF(E25="","",E25)</f>
        <v/>
      </c>
      <c r="X25" s="4" t="str">
        <f t="shared" si="5"/>
        <v/>
      </c>
      <c r="Y25" s="4" t="str">
        <f t="shared" si="1"/>
        <v/>
      </c>
      <c r="Z25" s="4" t="str">
        <f t="shared" si="6"/>
        <v/>
      </c>
      <c r="AA25" s="4" t="str">
        <f t="shared" si="2"/>
        <v/>
      </c>
      <c r="AB25" s="17" t="str">
        <f t="shared" si="7"/>
        <v/>
      </c>
      <c r="AC25" s="18" t="str">
        <f t="shared" si="8"/>
        <v/>
      </c>
      <c r="AD25" s="4" t="str">
        <f t="shared" si="3"/>
        <v/>
      </c>
      <c r="AE25" s="4"/>
      <c r="AF25" s="4" t="str">
        <f t="shared" si="9"/>
        <v/>
      </c>
      <c r="AG25" s="30" t="s">
        <v>407</v>
      </c>
      <c r="AI25" s="9" t="str">
        <f t="shared" si="10"/>
        <v>　</v>
      </c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</row>
    <row r="26" spans="1:110" customFormat="1" ht="22.5" customHeight="1" x14ac:dyDescent="0.15">
      <c r="A26" s="202"/>
      <c r="B26" s="206"/>
      <c r="C26" s="207"/>
      <c r="D26" s="215"/>
      <c r="E26" s="192"/>
      <c r="F26" s="193"/>
      <c r="G26" s="193"/>
      <c r="H26" s="193"/>
      <c r="I26" s="194"/>
      <c r="J26" s="80"/>
      <c r="K26" s="80"/>
      <c r="L26" s="80"/>
      <c r="M26" s="80"/>
      <c r="N26" s="81"/>
      <c r="O26" s="12"/>
      <c r="P26" s="12"/>
      <c r="Q26" s="12"/>
      <c r="R26" s="4" t="str">
        <f t="shared" si="4"/>
        <v/>
      </c>
      <c r="S26" s="15" t="str">
        <f t="shared" si="15"/>
        <v/>
      </c>
      <c r="T26" s="3" t="str">
        <f>IF($S26="","",VLOOKUP($S26,'(種目・作業用)'!$A$6:$D$26,2,FALSE))</f>
        <v/>
      </c>
      <c r="U26" s="3" t="str">
        <f>IF($S26="","",VLOOKUP($S26,'(種目・作業用)'!$A$6:$D$26,3,FALSE))</f>
        <v/>
      </c>
      <c r="V26" s="3" t="str">
        <f>IF($S26="","",VLOOKUP($S26,'(種目・作業用)'!$A$6:$D$26,4,FALSE))</f>
        <v/>
      </c>
      <c r="W26" s="16"/>
      <c r="X26" s="4" t="str">
        <f t="shared" si="5"/>
        <v/>
      </c>
      <c r="Y26" s="4" t="str">
        <f t="shared" si="1"/>
        <v/>
      </c>
      <c r="Z26" s="4" t="str">
        <f t="shared" si="6"/>
        <v/>
      </c>
      <c r="AA26" s="4" t="str">
        <f t="shared" si="2"/>
        <v/>
      </c>
      <c r="AB26" s="17" t="str">
        <f t="shared" si="7"/>
        <v/>
      </c>
      <c r="AC26" s="18" t="str">
        <f t="shared" si="8"/>
        <v/>
      </c>
      <c r="AD26" s="4" t="str">
        <f t="shared" si="3"/>
        <v/>
      </c>
      <c r="AE26" s="4"/>
      <c r="AF26" s="4" t="str">
        <f t="shared" si="9"/>
        <v/>
      </c>
      <c r="AG26" s="30" t="s">
        <v>407</v>
      </c>
      <c r="AI26" s="9" t="str">
        <f t="shared" si="10"/>
        <v>　</v>
      </c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</row>
    <row r="27" spans="1:110" customFormat="1" ht="22.5" customHeight="1" x14ac:dyDescent="0.15">
      <c r="A27" s="202"/>
      <c r="B27" s="206"/>
      <c r="C27" s="207"/>
      <c r="D27" s="215"/>
      <c r="E27" s="192"/>
      <c r="F27" s="193"/>
      <c r="G27" s="193"/>
      <c r="H27" s="193"/>
      <c r="I27" s="194"/>
      <c r="J27" s="80"/>
      <c r="K27" s="80"/>
      <c r="L27" s="80"/>
      <c r="M27" s="80"/>
      <c r="N27" s="81"/>
      <c r="O27" s="12"/>
      <c r="P27" s="12"/>
      <c r="Q27" s="12"/>
      <c r="R27" s="4" t="str">
        <f t="shared" si="4"/>
        <v/>
      </c>
      <c r="S27" s="15" t="str">
        <f t="shared" si="15"/>
        <v/>
      </c>
      <c r="T27" s="3" t="str">
        <f>IF($S27="","",VLOOKUP($S27,'(種目・作業用)'!$A$6:$D$26,2,FALSE))</f>
        <v/>
      </c>
      <c r="U27" s="3" t="str">
        <f>IF($S27="","",VLOOKUP($S27,'(種目・作業用)'!$A$6:$D$26,3,FALSE))</f>
        <v/>
      </c>
      <c r="V27" s="3" t="str">
        <f>IF($S27="","",VLOOKUP($S27,'(種目・作業用)'!$A$6:$D$26,4,FALSE))</f>
        <v/>
      </c>
      <c r="W27" s="16"/>
      <c r="X27" s="4" t="str">
        <f t="shared" si="5"/>
        <v/>
      </c>
      <c r="Y27" s="4" t="str">
        <f t="shared" si="1"/>
        <v/>
      </c>
      <c r="Z27" s="4" t="str">
        <f t="shared" si="6"/>
        <v/>
      </c>
      <c r="AA27" s="4" t="str">
        <f t="shared" si="2"/>
        <v/>
      </c>
      <c r="AB27" s="17" t="str">
        <f t="shared" si="7"/>
        <v/>
      </c>
      <c r="AC27" s="18" t="str">
        <f t="shared" si="8"/>
        <v/>
      </c>
      <c r="AD27" s="4" t="str">
        <f t="shared" si="3"/>
        <v/>
      </c>
      <c r="AE27" s="4"/>
      <c r="AF27" s="4" t="str">
        <f t="shared" si="9"/>
        <v/>
      </c>
      <c r="AG27" s="30" t="s">
        <v>407</v>
      </c>
      <c r="AI27" s="9" t="str">
        <f t="shared" si="10"/>
        <v>　</v>
      </c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</row>
    <row r="28" spans="1:110" customFormat="1" ht="22.5" customHeight="1" x14ac:dyDescent="0.15">
      <c r="A28" s="202"/>
      <c r="B28" s="206"/>
      <c r="C28" s="207"/>
      <c r="D28" s="215"/>
      <c r="E28" s="192"/>
      <c r="F28" s="193"/>
      <c r="G28" s="193"/>
      <c r="H28" s="193"/>
      <c r="I28" s="194"/>
      <c r="J28" s="80"/>
      <c r="K28" s="80"/>
      <c r="L28" s="80"/>
      <c r="M28" s="80"/>
      <c r="N28" s="81"/>
      <c r="O28" s="12"/>
      <c r="P28" s="12"/>
      <c r="Q28" s="12"/>
      <c r="R28" s="4" t="str">
        <f t="shared" si="4"/>
        <v/>
      </c>
      <c r="S28" s="15" t="str">
        <f t="shared" si="15"/>
        <v/>
      </c>
      <c r="T28" s="3" t="str">
        <f>IF($S28="","",VLOOKUP($S28,'(種目・作業用)'!$A$6:$D$26,2,FALSE))</f>
        <v/>
      </c>
      <c r="U28" s="3" t="str">
        <f>IF($S28="","",VLOOKUP($S28,'(種目・作業用)'!$A$6:$D$26,3,FALSE))</f>
        <v/>
      </c>
      <c r="V28" s="3" t="str">
        <f>IF($S28="","",VLOOKUP($S28,'(種目・作業用)'!$A$6:$D$26,4,FALSE))</f>
        <v/>
      </c>
      <c r="W28" s="16"/>
      <c r="X28" s="4" t="str">
        <f t="shared" si="5"/>
        <v/>
      </c>
      <c r="Y28" s="4" t="str">
        <f t="shared" si="1"/>
        <v/>
      </c>
      <c r="Z28" s="4" t="str">
        <f t="shared" si="6"/>
        <v/>
      </c>
      <c r="AA28" s="4" t="str">
        <f t="shared" si="2"/>
        <v/>
      </c>
      <c r="AB28" s="17" t="str">
        <f t="shared" si="7"/>
        <v/>
      </c>
      <c r="AC28" s="18" t="str">
        <f t="shared" si="8"/>
        <v/>
      </c>
      <c r="AD28" s="4" t="str">
        <f t="shared" si="3"/>
        <v/>
      </c>
      <c r="AE28" s="4"/>
      <c r="AF28" s="4" t="str">
        <f t="shared" si="9"/>
        <v/>
      </c>
      <c r="AG28" s="30" t="s">
        <v>407</v>
      </c>
      <c r="AI28" s="9" t="str">
        <f t="shared" si="10"/>
        <v>　</v>
      </c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</row>
    <row r="29" spans="1:110" customFormat="1" ht="22.5" customHeight="1" x14ac:dyDescent="0.15">
      <c r="A29" s="202"/>
      <c r="B29" s="206"/>
      <c r="C29" s="207"/>
      <c r="D29" s="215"/>
      <c r="E29" s="192"/>
      <c r="F29" s="193"/>
      <c r="G29" s="193"/>
      <c r="H29" s="193"/>
      <c r="I29" s="194"/>
      <c r="J29" s="80"/>
      <c r="K29" s="80"/>
      <c r="L29" s="80"/>
      <c r="M29" s="80"/>
      <c r="N29" s="81"/>
      <c r="O29" s="12"/>
      <c r="P29" s="12"/>
      <c r="Q29" s="12"/>
      <c r="R29" s="4" t="str">
        <f t="shared" si="4"/>
        <v/>
      </c>
      <c r="S29" s="15" t="str">
        <f t="shared" si="15"/>
        <v/>
      </c>
      <c r="T29" s="3" t="str">
        <f>IF($S29="","",VLOOKUP($S29,'(種目・作業用)'!$A$6:$D$26,2,FALSE))</f>
        <v/>
      </c>
      <c r="U29" s="3" t="str">
        <f>IF($S29="","",VLOOKUP($S29,'(種目・作業用)'!$A$6:$D$26,3,FALSE))</f>
        <v/>
      </c>
      <c r="V29" s="3" t="str">
        <f>IF($S29="","",VLOOKUP($S29,'(種目・作業用)'!$A$6:$D$26,4,FALSE))</f>
        <v/>
      </c>
      <c r="W29" s="16"/>
      <c r="X29" s="4" t="str">
        <f t="shared" si="5"/>
        <v/>
      </c>
      <c r="Y29" s="4" t="str">
        <f t="shared" si="1"/>
        <v/>
      </c>
      <c r="Z29" s="4" t="str">
        <f t="shared" si="6"/>
        <v/>
      </c>
      <c r="AA29" s="4" t="str">
        <f t="shared" si="2"/>
        <v/>
      </c>
      <c r="AB29" s="17" t="str">
        <f t="shared" si="7"/>
        <v/>
      </c>
      <c r="AC29" s="18" t="str">
        <f t="shared" si="8"/>
        <v/>
      </c>
      <c r="AD29" s="4" t="str">
        <f t="shared" si="3"/>
        <v/>
      </c>
      <c r="AE29" s="4"/>
      <c r="AF29" s="4" t="str">
        <f t="shared" si="9"/>
        <v/>
      </c>
      <c r="AG29" s="30" t="s">
        <v>407</v>
      </c>
      <c r="AI29" s="9" t="str">
        <f t="shared" si="10"/>
        <v>　</v>
      </c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</row>
    <row r="30" spans="1:110" customFormat="1" ht="22.5" customHeight="1" x14ac:dyDescent="0.15">
      <c r="A30" s="203"/>
      <c r="B30" s="208"/>
      <c r="C30" s="209"/>
      <c r="D30" s="216"/>
      <c r="E30" s="198"/>
      <c r="F30" s="199"/>
      <c r="G30" s="199"/>
      <c r="H30" s="199"/>
      <c r="I30" s="200"/>
      <c r="J30" s="84"/>
      <c r="K30" s="84"/>
      <c r="L30" s="84"/>
      <c r="M30" s="84"/>
      <c r="N30" s="81"/>
      <c r="O30" s="12"/>
      <c r="P30" s="12"/>
      <c r="Q30" s="12"/>
      <c r="R30" s="4" t="str">
        <f t="shared" si="4"/>
        <v/>
      </c>
      <c r="S30" s="15" t="str">
        <f t="shared" si="15"/>
        <v/>
      </c>
      <c r="T30" s="3" t="str">
        <f>IF($S30="","",VLOOKUP($S30,'(種目・作業用)'!$A$6:$D$26,2,FALSE))</f>
        <v/>
      </c>
      <c r="U30" s="3" t="str">
        <f>IF($S30="","",VLOOKUP($S30,'(種目・作業用)'!$A$6:$D$26,3,FALSE))</f>
        <v/>
      </c>
      <c r="V30" s="3" t="str">
        <f>IF($S30="","",VLOOKUP($S30,'(種目・作業用)'!$A$6:$D$26,4,FALSE))</f>
        <v/>
      </c>
      <c r="W30" s="16"/>
      <c r="X30" s="4" t="str">
        <f t="shared" si="5"/>
        <v/>
      </c>
      <c r="Y30" s="4" t="str">
        <f t="shared" si="1"/>
        <v/>
      </c>
      <c r="Z30" s="4" t="str">
        <f t="shared" si="6"/>
        <v/>
      </c>
      <c r="AA30" s="4" t="str">
        <f t="shared" si="2"/>
        <v/>
      </c>
      <c r="AB30" s="17" t="str">
        <f t="shared" si="7"/>
        <v/>
      </c>
      <c r="AC30" s="18" t="str">
        <f t="shared" si="8"/>
        <v/>
      </c>
      <c r="AD30" s="4" t="str">
        <f t="shared" si="3"/>
        <v/>
      </c>
      <c r="AE30" s="4"/>
      <c r="AF30" s="4" t="str">
        <f t="shared" si="9"/>
        <v/>
      </c>
      <c r="AG30" s="30" t="s">
        <v>407</v>
      </c>
      <c r="AI30" s="9" t="str">
        <f t="shared" si="10"/>
        <v>　</v>
      </c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</row>
    <row r="31" spans="1:110" customFormat="1" ht="22.5" customHeight="1" x14ac:dyDescent="0.15">
      <c r="A31" s="43"/>
      <c r="B31" s="44"/>
      <c r="C31" s="45"/>
      <c r="D31" s="45"/>
      <c r="E31" s="52"/>
      <c r="F31" s="52"/>
      <c r="G31" s="52"/>
      <c r="H31" s="52"/>
      <c r="I31" s="52"/>
      <c r="J31" s="53" t="s">
        <v>472</v>
      </c>
      <c r="K31" s="211">
        <f>'申込書（個人種目）'!H32:M32</f>
        <v>0</v>
      </c>
      <c r="L31" s="211"/>
      <c r="M31" s="211"/>
      <c r="N31" s="47"/>
      <c r="O31" s="12"/>
      <c r="P31" s="12"/>
      <c r="Q31" s="12"/>
      <c r="R31" s="12"/>
      <c r="S31" s="13"/>
      <c r="T31" s="12"/>
      <c r="U31" s="12"/>
      <c r="V31" s="12"/>
      <c r="W31" s="12"/>
      <c r="X31" s="12"/>
      <c r="Y31" s="12"/>
      <c r="Z31" s="12"/>
      <c r="AA31" s="12"/>
      <c r="AB31" s="19"/>
      <c r="AC31" s="20"/>
      <c r="AD31" s="12"/>
      <c r="AE31" s="12"/>
      <c r="AF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</row>
    <row r="32" spans="1:110" customFormat="1" ht="7.5" customHeight="1" x14ac:dyDescent="0.15">
      <c r="A32" s="54"/>
      <c r="B32" s="55"/>
      <c r="C32" s="56"/>
      <c r="D32" s="56"/>
      <c r="E32" s="57"/>
      <c r="F32" s="57"/>
      <c r="G32" s="57"/>
      <c r="H32" s="57"/>
      <c r="I32" s="57"/>
      <c r="J32" s="55"/>
      <c r="K32" s="55"/>
      <c r="L32" s="55"/>
      <c r="M32" s="55"/>
      <c r="N32" s="58"/>
      <c r="O32" s="12"/>
      <c r="P32" s="12"/>
      <c r="Q32" s="12"/>
      <c r="R32" s="12"/>
      <c r="S32" s="13"/>
      <c r="T32" s="12"/>
      <c r="U32" s="12"/>
      <c r="V32" s="12"/>
      <c r="W32" s="12"/>
      <c r="X32" s="12"/>
      <c r="Y32" s="12"/>
      <c r="Z32" s="12"/>
      <c r="AA32" s="12"/>
      <c r="AB32" s="19"/>
      <c r="AC32" s="20"/>
      <c r="AD32" s="12"/>
      <c r="AE32" s="12"/>
      <c r="AF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</row>
    <row r="33" spans="1:110" customFormat="1" ht="22.5" customHeight="1" x14ac:dyDescent="0.15">
      <c r="A33" s="212" t="s">
        <v>448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213"/>
      <c r="O33" s="12"/>
      <c r="P33" s="12"/>
      <c r="Q33" s="12"/>
      <c r="R33" s="12"/>
      <c r="S33" s="13"/>
      <c r="T33" s="12"/>
      <c r="U33" s="12"/>
      <c r="V33" s="12"/>
      <c r="W33" s="12"/>
      <c r="X33" s="12"/>
      <c r="Y33" s="12"/>
      <c r="Z33" s="12"/>
      <c r="AA33" s="12"/>
      <c r="AB33" s="19"/>
      <c r="AC33" s="20"/>
      <c r="AD33" s="12"/>
      <c r="AE33" s="12"/>
      <c r="AF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</row>
    <row r="34" spans="1:110" customFormat="1" ht="7.5" customHeight="1" x14ac:dyDescent="0.15">
      <c r="A34" s="59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60"/>
      <c r="O34" s="12"/>
      <c r="P34" s="12"/>
      <c r="Q34" s="12"/>
      <c r="R34" s="12"/>
      <c r="S34" s="13"/>
      <c r="T34" s="12"/>
      <c r="U34" s="12"/>
      <c r="V34" s="12"/>
      <c r="W34" s="12"/>
      <c r="X34" s="12"/>
      <c r="Y34" s="12"/>
      <c r="Z34" s="12"/>
      <c r="AA34" s="12"/>
      <c r="AB34" s="19"/>
      <c r="AC34" s="20"/>
      <c r="AD34" s="12"/>
      <c r="AE34" s="12"/>
      <c r="AF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</row>
    <row r="35" spans="1:110" customFormat="1" x14ac:dyDescent="0.15">
      <c r="A35" s="61"/>
      <c r="B35" s="62"/>
      <c r="C35" s="63" t="s">
        <v>12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4"/>
      <c r="O35" s="12"/>
      <c r="P35" s="12"/>
      <c r="Q35" s="12"/>
      <c r="R35" s="12"/>
      <c r="S35" s="13"/>
      <c r="T35" s="12"/>
      <c r="U35" s="12"/>
      <c r="V35" s="12"/>
      <c r="W35" s="12"/>
      <c r="X35" s="12"/>
      <c r="Y35" s="12"/>
      <c r="Z35" s="12"/>
      <c r="AA35" s="12"/>
      <c r="AB35" s="19"/>
      <c r="AC35" s="20"/>
      <c r="AD35" s="12"/>
      <c r="AE35" s="12"/>
      <c r="AF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</row>
    <row r="36" spans="1:110" customFormat="1" x14ac:dyDescent="0.15">
      <c r="A36" s="59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60"/>
      <c r="O36" s="12"/>
      <c r="P36" s="12"/>
      <c r="Q36" s="12"/>
      <c r="R36" s="12"/>
      <c r="S36" s="13"/>
      <c r="T36" s="12"/>
      <c r="U36" s="12"/>
      <c r="V36" s="12"/>
      <c r="W36" s="12"/>
      <c r="X36" s="12"/>
      <c r="Y36" s="12"/>
      <c r="Z36" s="12"/>
      <c r="AA36" s="12"/>
      <c r="AB36" s="19"/>
      <c r="AC36" s="20"/>
      <c r="AD36" s="12"/>
      <c r="AE36" s="12"/>
      <c r="AF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</row>
    <row r="37" spans="1:110" customFormat="1" x14ac:dyDescent="0.15">
      <c r="A37" s="59"/>
      <c r="B37" s="25"/>
      <c r="C37" s="186" t="str">
        <f>'申込書（個人種目）'!C38:D38</f>
        <v>２０　　年　　月　　日</v>
      </c>
      <c r="D37" s="186"/>
      <c r="E37" s="25"/>
      <c r="F37" s="25"/>
      <c r="G37" s="25"/>
      <c r="H37" s="25"/>
      <c r="I37" s="25"/>
      <c r="J37" s="25"/>
      <c r="L37" s="65"/>
      <c r="M37" s="25"/>
      <c r="N37" s="60"/>
      <c r="O37" s="12"/>
      <c r="P37" s="12"/>
      <c r="Q37" s="12"/>
      <c r="R37" s="12"/>
      <c r="S37" s="13"/>
      <c r="T37" s="12"/>
      <c r="U37" s="12"/>
      <c r="V37" s="12"/>
      <c r="W37" s="12"/>
      <c r="X37" s="12"/>
      <c r="Y37" s="12"/>
      <c r="Z37" s="12"/>
      <c r="AA37" s="12"/>
      <c r="AB37" s="19"/>
      <c r="AC37" s="20"/>
      <c r="AD37" s="12"/>
      <c r="AE37" s="12"/>
      <c r="AF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</row>
    <row r="38" spans="1:110" customFormat="1" ht="22.5" customHeight="1" x14ac:dyDescent="0.15">
      <c r="A38" s="59"/>
      <c r="B38" s="25"/>
      <c r="C38" s="66"/>
      <c r="D38" s="119" t="s">
        <v>544</v>
      </c>
      <c r="E38" s="119"/>
      <c r="F38" s="119"/>
      <c r="G38" s="210" t="str">
        <f>'申込書（個人種目）'!F39</f>
        <v/>
      </c>
      <c r="H38" s="210"/>
      <c r="I38" s="210"/>
      <c r="J38" s="210"/>
      <c r="K38" s="210"/>
      <c r="L38" s="72" t="str">
        <f>'申込書（個人種目）'!H39</f>
        <v>小学校</v>
      </c>
      <c r="M38" s="25"/>
      <c r="N38" s="60"/>
      <c r="O38" s="12"/>
      <c r="P38" s="12"/>
      <c r="Q38" s="12"/>
      <c r="R38" s="12"/>
      <c r="S38" s="13"/>
      <c r="T38" s="12"/>
      <c r="U38" s="12"/>
      <c r="V38" s="12"/>
      <c r="W38" s="12"/>
      <c r="X38" s="12"/>
      <c r="Y38" s="12"/>
      <c r="Z38" s="12"/>
      <c r="AA38" s="12"/>
      <c r="AB38" s="19"/>
      <c r="AC38" s="20"/>
      <c r="AD38" s="12"/>
      <c r="AE38" s="12"/>
      <c r="AF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</row>
    <row r="39" spans="1:110" customFormat="1" ht="22.5" customHeight="1" x14ac:dyDescent="0.15">
      <c r="A39" s="67"/>
      <c r="B39" s="68"/>
      <c r="C39" s="69"/>
      <c r="D39" s="119" t="s">
        <v>543</v>
      </c>
      <c r="E39" s="119"/>
      <c r="F39" s="119"/>
      <c r="G39" s="185">
        <f>'申込書（個人種目）'!F40</f>
        <v>0</v>
      </c>
      <c r="H39" s="185"/>
      <c r="I39" s="185"/>
      <c r="J39" s="185"/>
      <c r="K39" s="185"/>
      <c r="L39" s="185"/>
      <c r="M39" s="70" t="s">
        <v>546</v>
      </c>
      <c r="N39" s="71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2"/>
      <c r="AA39" s="12"/>
      <c r="AB39" s="19"/>
      <c r="AC39" s="20"/>
      <c r="AD39" s="12"/>
      <c r="AE39" s="12"/>
      <c r="AF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</row>
    <row r="40" spans="1:110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80" spans="3:34" s="6" customFormat="1" ht="12" x14ac:dyDescent="0.15">
      <c r="C80" s="6" t="s">
        <v>5</v>
      </c>
      <c r="D80" s="6" t="s">
        <v>450</v>
      </c>
      <c r="M80" s="6" t="s">
        <v>3</v>
      </c>
      <c r="N80" s="6" t="s">
        <v>539</v>
      </c>
      <c r="R80" s="6" t="s">
        <v>40</v>
      </c>
      <c r="S80" s="31"/>
      <c r="AB80" s="6" t="s">
        <v>35</v>
      </c>
      <c r="AG80" s="6" t="s">
        <v>398</v>
      </c>
      <c r="AH80" s="7" t="s">
        <v>402</v>
      </c>
    </row>
    <row r="81" spans="1:110" s="6" customFormat="1" ht="12" x14ac:dyDescent="0.15">
      <c r="C81" s="6" t="s">
        <v>503</v>
      </c>
      <c r="D81" s="6" t="s">
        <v>498</v>
      </c>
      <c r="M81" s="73">
        <v>6</v>
      </c>
      <c r="N81" s="6" t="s">
        <v>540</v>
      </c>
      <c r="R81" s="6" t="s">
        <v>41</v>
      </c>
      <c r="S81" s="31">
        <v>100000000</v>
      </c>
      <c r="AB81" s="6" t="s">
        <v>36</v>
      </c>
      <c r="AG81" s="6" t="s">
        <v>403</v>
      </c>
      <c r="AH81" s="7" t="s">
        <v>389</v>
      </c>
    </row>
    <row r="82" spans="1:110" s="6" customFormat="1" ht="12" x14ac:dyDescent="0.15">
      <c r="D82" s="6" t="s">
        <v>499</v>
      </c>
      <c r="M82" s="73">
        <v>5</v>
      </c>
      <c r="N82" s="6" t="s">
        <v>541</v>
      </c>
      <c r="R82" s="6" t="s">
        <v>42</v>
      </c>
      <c r="S82" s="31">
        <v>110000000</v>
      </c>
      <c r="AB82" s="6" t="s">
        <v>39</v>
      </c>
      <c r="AG82" s="6" t="s">
        <v>404</v>
      </c>
      <c r="AH82" s="7" t="s">
        <v>390</v>
      </c>
    </row>
    <row r="83" spans="1:110" s="6" customFormat="1" ht="12" x14ac:dyDescent="0.15">
      <c r="D83" s="6" t="s">
        <v>500</v>
      </c>
      <c r="M83" s="73">
        <v>4</v>
      </c>
      <c r="R83" s="6" t="s">
        <v>43</v>
      </c>
      <c r="S83" s="31">
        <v>120000000</v>
      </c>
      <c r="AB83" s="6" t="s">
        <v>37</v>
      </c>
      <c r="AG83" s="6" t="s">
        <v>405</v>
      </c>
      <c r="AH83" s="7" t="s">
        <v>391</v>
      </c>
    </row>
    <row r="84" spans="1:110" s="6" customFormat="1" ht="12" x14ac:dyDescent="0.15">
      <c r="D84" s="6" t="s">
        <v>501</v>
      </c>
      <c r="M84" s="73">
        <v>3</v>
      </c>
      <c r="R84" s="6" t="s">
        <v>44</v>
      </c>
      <c r="S84" s="31">
        <v>130000000</v>
      </c>
      <c r="AB84" s="6" t="s">
        <v>38</v>
      </c>
      <c r="AG84" s="6" t="s">
        <v>406</v>
      </c>
      <c r="AH84" s="7" t="s">
        <v>392</v>
      </c>
    </row>
    <row r="85" spans="1:110" s="6" customFormat="1" ht="12" x14ac:dyDescent="0.15">
      <c r="D85" s="6" t="s">
        <v>502</v>
      </c>
      <c r="M85" s="73">
        <v>2</v>
      </c>
      <c r="R85" s="6" t="s">
        <v>45</v>
      </c>
      <c r="S85" s="31">
        <v>140000000</v>
      </c>
      <c r="AG85" s="6" t="s">
        <v>407</v>
      </c>
      <c r="AH85" s="7" t="s">
        <v>393</v>
      </c>
    </row>
    <row r="86" spans="1:110" s="6" customFormat="1" ht="12" x14ac:dyDescent="0.15">
      <c r="M86" s="73">
        <v>1</v>
      </c>
      <c r="R86" s="6" t="s">
        <v>46</v>
      </c>
      <c r="S86" s="31">
        <v>200000000</v>
      </c>
      <c r="AG86" s="6" t="s">
        <v>408</v>
      </c>
      <c r="AH86" s="7" t="s">
        <v>394</v>
      </c>
    </row>
    <row r="87" spans="1:110" s="6" customFormat="1" ht="12" x14ac:dyDescent="0.15">
      <c r="M87" s="73"/>
      <c r="R87" s="6" t="s">
        <v>47</v>
      </c>
      <c r="S87" s="31">
        <v>210000000</v>
      </c>
      <c r="AG87" s="6" t="s">
        <v>409</v>
      </c>
      <c r="AH87" s="7" t="s">
        <v>395</v>
      </c>
    </row>
    <row r="88" spans="1:110" s="6" customFormat="1" ht="12" x14ac:dyDescent="0.15">
      <c r="M88" s="73"/>
      <c r="R88" s="6" t="s">
        <v>48</v>
      </c>
      <c r="S88" s="31">
        <v>220000000</v>
      </c>
      <c r="AG88" s="6" t="s">
        <v>410</v>
      </c>
      <c r="AH88" s="7" t="s">
        <v>396</v>
      </c>
    </row>
    <row r="89" spans="1:110" s="6" customFormat="1" ht="12" x14ac:dyDescent="0.15">
      <c r="M89" s="73"/>
      <c r="R89" s="6" t="s">
        <v>49</v>
      </c>
      <c r="S89" s="31">
        <v>230000000</v>
      </c>
      <c r="AG89" s="6" t="s">
        <v>411</v>
      </c>
      <c r="AH89" s="7">
        <v>10</v>
      </c>
    </row>
    <row r="90" spans="1:110" s="6" customFormat="1" ht="12" x14ac:dyDescent="0.15">
      <c r="M90" s="73"/>
      <c r="R90" s="6" t="s">
        <v>50</v>
      </c>
      <c r="S90" s="31">
        <v>240000000</v>
      </c>
      <c r="AG90" s="6" t="s">
        <v>412</v>
      </c>
      <c r="AH90" s="7">
        <v>11</v>
      </c>
    </row>
    <row r="91" spans="1:110" s="6" customFormat="1" ht="12" x14ac:dyDescent="0.15">
      <c r="M91" s="73"/>
      <c r="S91" s="31"/>
      <c r="AG91" s="6" t="s">
        <v>413</v>
      </c>
      <c r="AH91" s="7">
        <v>12</v>
      </c>
    </row>
    <row r="92" spans="1:110" s="9" customFormat="1" x14ac:dyDescent="0.15">
      <c r="M92" s="73"/>
      <c r="S92" s="38"/>
      <c r="AG92" s="6" t="s">
        <v>414</v>
      </c>
      <c r="AH92" s="32">
        <v>13</v>
      </c>
    </row>
    <row r="93" spans="1:110" s="9" customFormat="1" x14ac:dyDescent="0.15">
      <c r="M93" s="73"/>
      <c r="S93" s="38"/>
      <c r="AG93" s="6" t="s">
        <v>399</v>
      </c>
      <c r="AH93" s="32">
        <v>14</v>
      </c>
    </row>
    <row r="94" spans="1:110" customFormat="1" x14ac:dyDescent="0.15">
      <c r="A94" s="12"/>
      <c r="B94" s="12"/>
      <c r="C94" s="9"/>
      <c r="D94" s="9"/>
      <c r="E94" s="12"/>
      <c r="F94" s="12"/>
      <c r="G94" s="12"/>
      <c r="H94" s="12"/>
      <c r="I94" s="12"/>
      <c r="J94" s="12"/>
      <c r="K94" s="12"/>
      <c r="L94" s="12"/>
      <c r="M94" s="73"/>
      <c r="N94" s="12"/>
      <c r="O94" s="12"/>
      <c r="P94" s="12"/>
      <c r="Q94" s="12"/>
      <c r="R94" s="12"/>
      <c r="S94" s="13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6" t="s">
        <v>415</v>
      </c>
      <c r="AH94" s="32">
        <v>15</v>
      </c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</row>
    <row r="95" spans="1:110" customFormat="1" x14ac:dyDescent="0.15">
      <c r="A95" s="12"/>
      <c r="B95" s="12"/>
      <c r="C95" s="9"/>
      <c r="D95" s="9"/>
      <c r="E95" s="12"/>
      <c r="F95" s="12"/>
      <c r="G95" s="12"/>
      <c r="H95" s="12"/>
      <c r="I95" s="12"/>
      <c r="J95" s="12"/>
      <c r="K95" s="12"/>
      <c r="L95" s="12"/>
      <c r="M95" s="73"/>
      <c r="N95" s="12"/>
      <c r="O95" s="12"/>
      <c r="P95" s="12"/>
      <c r="Q95" s="12"/>
      <c r="R95" s="12"/>
      <c r="S95" s="13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6" t="s">
        <v>416</v>
      </c>
      <c r="AH95" s="32">
        <v>16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</row>
    <row r="96" spans="1:110" customFormat="1" x14ac:dyDescent="0.15">
      <c r="A96" s="12"/>
      <c r="B96" s="12"/>
      <c r="C96" s="9"/>
      <c r="D96" s="9"/>
      <c r="E96" s="12"/>
      <c r="F96" s="12"/>
      <c r="G96" s="12"/>
      <c r="H96" s="12"/>
      <c r="I96" s="12"/>
      <c r="J96" s="12"/>
      <c r="K96" s="12"/>
      <c r="L96" s="12"/>
      <c r="M96" s="73"/>
      <c r="N96" s="12"/>
      <c r="O96" s="12"/>
      <c r="P96" s="12"/>
      <c r="Q96" s="12"/>
      <c r="R96" s="12"/>
      <c r="S96" s="13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6" t="s">
        <v>417</v>
      </c>
      <c r="AH96" s="32">
        <v>17</v>
      </c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</row>
    <row r="97" spans="1:110" customFormat="1" x14ac:dyDescent="0.15">
      <c r="A97" s="12"/>
      <c r="B97" s="12"/>
      <c r="C97" s="9"/>
      <c r="D97" s="9"/>
      <c r="E97" s="12"/>
      <c r="F97" s="12"/>
      <c r="G97" s="12"/>
      <c r="H97" s="12"/>
      <c r="I97" s="12"/>
      <c r="J97" s="12"/>
      <c r="K97" s="12"/>
      <c r="L97" s="12"/>
      <c r="M97" s="73"/>
      <c r="N97" s="12"/>
      <c r="O97" s="12"/>
      <c r="P97" s="12"/>
      <c r="Q97" s="12"/>
      <c r="R97" s="12"/>
      <c r="S97" s="13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6" t="s">
        <v>418</v>
      </c>
      <c r="AH97" s="32">
        <v>18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</row>
    <row r="98" spans="1:110" customFormat="1" x14ac:dyDescent="0.15">
      <c r="A98" s="12"/>
      <c r="B98" s="12"/>
      <c r="C98" s="9"/>
      <c r="D98" s="9"/>
      <c r="E98" s="12"/>
      <c r="F98" s="12"/>
      <c r="G98" s="12"/>
      <c r="H98" s="12"/>
      <c r="I98" s="12"/>
      <c r="J98" s="12"/>
      <c r="K98" s="12"/>
      <c r="L98" s="12"/>
      <c r="M98" s="73"/>
      <c r="N98" s="12"/>
      <c r="O98" s="12"/>
      <c r="P98" s="12"/>
      <c r="Q98" s="12"/>
      <c r="R98" s="12"/>
      <c r="S98" s="13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6" t="s">
        <v>419</v>
      </c>
      <c r="AH98" s="32">
        <v>19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</row>
    <row r="99" spans="1:110" customFormat="1" x14ac:dyDescent="0.15">
      <c r="A99" s="12"/>
      <c r="B99" s="12"/>
      <c r="C99" s="9"/>
      <c r="D99" s="9"/>
      <c r="E99" s="12"/>
      <c r="F99" s="12"/>
      <c r="G99" s="12"/>
      <c r="H99" s="12"/>
      <c r="I99" s="12"/>
      <c r="J99" s="12"/>
      <c r="K99" s="12"/>
      <c r="L99" s="12"/>
      <c r="N99" s="12"/>
      <c r="O99" s="12"/>
      <c r="P99" s="12"/>
      <c r="Q99" s="12"/>
      <c r="R99" s="12"/>
      <c r="S99" s="13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6" t="s">
        <v>420</v>
      </c>
      <c r="AH99" s="32">
        <v>20</v>
      </c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</row>
    <row r="100" spans="1:110" customFormat="1" x14ac:dyDescent="0.15">
      <c r="A100" s="12"/>
      <c r="B100" s="12"/>
      <c r="C100" s="9"/>
      <c r="D100" s="9"/>
      <c r="E100" s="12"/>
      <c r="F100" s="12"/>
      <c r="G100" s="12"/>
      <c r="H100" s="12"/>
      <c r="I100" s="12"/>
      <c r="J100" s="12"/>
      <c r="K100" s="12"/>
      <c r="L100" s="12"/>
      <c r="N100" s="12"/>
      <c r="O100" s="12"/>
      <c r="P100" s="12"/>
      <c r="Q100" s="12"/>
      <c r="R100" s="12"/>
      <c r="S100" s="13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6" t="s">
        <v>421</v>
      </c>
      <c r="AH100" s="32">
        <v>21</v>
      </c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</row>
    <row r="101" spans="1:110" customFormat="1" x14ac:dyDescent="0.15">
      <c r="A101" s="12"/>
      <c r="B101" s="12"/>
      <c r="C101" s="9"/>
      <c r="D101" s="9"/>
      <c r="E101" s="12"/>
      <c r="F101" s="12"/>
      <c r="G101" s="12"/>
      <c r="H101" s="12"/>
      <c r="I101" s="12"/>
      <c r="J101" s="12"/>
      <c r="K101" s="12"/>
      <c r="L101" s="12"/>
      <c r="N101" s="12"/>
      <c r="O101" s="12"/>
      <c r="P101" s="12"/>
      <c r="Q101" s="12"/>
      <c r="R101" s="12"/>
      <c r="S101" s="13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6" t="s">
        <v>422</v>
      </c>
      <c r="AH101" s="32">
        <v>22</v>
      </c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</row>
    <row r="102" spans="1:110" customFormat="1" x14ac:dyDescent="0.15">
      <c r="A102" s="12"/>
      <c r="B102" s="12"/>
      <c r="C102" s="9"/>
      <c r="D102" s="9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3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6" t="s">
        <v>423</v>
      </c>
      <c r="AH102" s="32">
        <v>23</v>
      </c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</row>
    <row r="103" spans="1:110" customFormat="1" x14ac:dyDescent="0.15">
      <c r="A103" s="12"/>
      <c r="B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3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6" t="s">
        <v>424</v>
      </c>
      <c r="AH103" s="32">
        <v>24</v>
      </c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</row>
    <row r="104" spans="1:110" customFormat="1" x14ac:dyDescent="0.15">
      <c r="A104" s="12"/>
      <c r="B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3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6" t="s">
        <v>425</v>
      </c>
      <c r="AH104" s="32">
        <v>25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</row>
    <row r="105" spans="1:110" customFormat="1" x14ac:dyDescent="0.15">
      <c r="A105" s="12"/>
      <c r="B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3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6" t="s">
        <v>426</v>
      </c>
      <c r="AH105" s="32">
        <v>26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</row>
    <row r="106" spans="1:110" customFormat="1" x14ac:dyDescent="0.15">
      <c r="A106" s="12"/>
      <c r="B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3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6" t="s">
        <v>427</v>
      </c>
      <c r="AH106" s="32">
        <v>27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</row>
    <row r="107" spans="1:110" customFormat="1" x14ac:dyDescent="0.15">
      <c r="A107" s="12"/>
      <c r="B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3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6" t="s">
        <v>428</v>
      </c>
      <c r="AH107" s="32">
        <v>28</v>
      </c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</row>
    <row r="108" spans="1:110" customFormat="1" x14ac:dyDescent="0.15">
      <c r="A108" s="12"/>
      <c r="B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6" t="s">
        <v>429</v>
      </c>
      <c r="AH108" s="32">
        <v>29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</row>
    <row r="109" spans="1:110" customFormat="1" x14ac:dyDescent="0.15">
      <c r="A109" s="12"/>
      <c r="B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3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6" t="s">
        <v>400</v>
      </c>
      <c r="AH109" s="32">
        <v>30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</row>
    <row r="110" spans="1:110" customFormat="1" x14ac:dyDescent="0.15">
      <c r="A110" s="12"/>
      <c r="B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3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6" t="s">
        <v>430</v>
      </c>
      <c r="AH110" s="32">
        <v>31</v>
      </c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</row>
    <row r="111" spans="1:110" customFormat="1" x14ac:dyDescent="0.15">
      <c r="A111" s="12"/>
      <c r="B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3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6" t="s">
        <v>431</v>
      </c>
      <c r="AH111" s="32">
        <v>32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</row>
    <row r="112" spans="1:110" customFormat="1" x14ac:dyDescent="0.15">
      <c r="A112" s="12"/>
      <c r="B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3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6" t="s">
        <v>432</v>
      </c>
      <c r="AH112" s="32">
        <v>33</v>
      </c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</row>
    <row r="113" spans="1:110" customFormat="1" x14ac:dyDescent="0.15">
      <c r="A113" s="12"/>
      <c r="B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3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6" t="s">
        <v>433</v>
      </c>
      <c r="AH113" s="32">
        <v>34</v>
      </c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</row>
    <row r="114" spans="1:110" customFormat="1" x14ac:dyDescent="0.1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3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6" t="s">
        <v>434</v>
      </c>
      <c r="AH114" s="32">
        <v>35</v>
      </c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</row>
    <row r="115" spans="1:110" customFormat="1" x14ac:dyDescent="0.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3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6" t="s">
        <v>435</v>
      </c>
      <c r="AH115" s="32">
        <v>36</v>
      </c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</row>
    <row r="116" spans="1:110" customFormat="1" x14ac:dyDescent="0.1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3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6" t="s">
        <v>436</v>
      </c>
      <c r="AH116" s="32">
        <v>37</v>
      </c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</row>
    <row r="117" spans="1:110" customFormat="1" x14ac:dyDescent="0.1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3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6" t="s">
        <v>437</v>
      </c>
      <c r="AH117" s="32">
        <v>38</v>
      </c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</row>
    <row r="118" spans="1:110" customFormat="1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3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6" t="s">
        <v>438</v>
      </c>
      <c r="AH118" s="32">
        <v>39</v>
      </c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</row>
    <row r="119" spans="1:110" customFormat="1" x14ac:dyDescent="0.1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3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6" t="s">
        <v>439</v>
      </c>
      <c r="AH119" s="32">
        <v>40</v>
      </c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</row>
    <row r="120" spans="1:110" customFormat="1" x14ac:dyDescent="0.1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3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6" t="s">
        <v>440</v>
      </c>
      <c r="AH120" s="32">
        <v>41</v>
      </c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</row>
    <row r="121" spans="1:110" customFormat="1" x14ac:dyDescent="0.1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3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6" t="s">
        <v>441</v>
      </c>
      <c r="AH121" s="32">
        <v>42</v>
      </c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</row>
    <row r="122" spans="1:110" customForma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3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6" t="s">
        <v>442</v>
      </c>
      <c r="AH122" s="32">
        <v>43</v>
      </c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</row>
    <row r="123" spans="1:110" customFormat="1" x14ac:dyDescent="0.1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3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6" t="s">
        <v>443</v>
      </c>
      <c r="AH123" s="32">
        <v>44</v>
      </c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</row>
    <row r="124" spans="1:110" customForma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3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6" t="s">
        <v>444</v>
      </c>
      <c r="AH124" s="32">
        <v>45</v>
      </c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</row>
    <row r="125" spans="1:110" customForma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3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6" t="s">
        <v>401</v>
      </c>
      <c r="AH125" s="32">
        <v>46</v>
      </c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</row>
    <row r="126" spans="1:110" customForma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3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6" t="s">
        <v>445</v>
      </c>
      <c r="AH126" s="32">
        <v>47</v>
      </c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</row>
    <row r="127" spans="1:110" customFormat="1" x14ac:dyDescent="0.1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3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6" t="s">
        <v>446</v>
      </c>
      <c r="AH127" s="32">
        <v>49</v>
      </c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</row>
  </sheetData>
  <sheetProtection selectLockedCells="1"/>
  <mergeCells count="36">
    <mergeCell ref="A7:A12"/>
    <mergeCell ref="D7:D12"/>
    <mergeCell ref="E5:I6"/>
    <mergeCell ref="A5:A6"/>
    <mergeCell ref="J5:N5"/>
    <mergeCell ref="A1:N1"/>
    <mergeCell ref="L4:N4"/>
    <mergeCell ref="C4:J4"/>
    <mergeCell ref="A3:B3"/>
    <mergeCell ref="C3:J3"/>
    <mergeCell ref="Y3:Z3"/>
    <mergeCell ref="A25:A30"/>
    <mergeCell ref="B25:C30"/>
    <mergeCell ref="G38:K38"/>
    <mergeCell ref="K31:M31"/>
    <mergeCell ref="A33:N33"/>
    <mergeCell ref="D25:D30"/>
    <mergeCell ref="A13:A18"/>
    <mergeCell ref="B13:C18"/>
    <mergeCell ref="D13:D18"/>
    <mergeCell ref="A19:A24"/>
    <mergeCell ref="B19:C24"/>
    <mergeCell ref="D19:D24"/>
    <mergeCell ref="A4:B4"/>
    <mergeCell ref="B7:C12"/>
    <mergeCell ref="L3:N3"/>
    <mergeCell ref="D38:F38"/>
    <mergeCell ref="D39:F39"/>
    <mergeCell ref="G39:L39"/>
    <mergeCell ref="C37:D37"/>
    <mergeCell ref="Y4:Z4"/>
    <mergeCell ref="B5:D6"/>
    <mergeCell ref="E7:I12"/>
    <mergeCell ref="E13:I18"/>
    <mergeCell ref="E19:I24"/>
    <mergeCell ref="E25:I30"/>
  </mergeCells>
  <phoneticPr fontId="7"/>
  <dataValidations xWindow="652" yWindow="642" count="12">
    <dataValidation type="list" allowBlank="1" showInputMessage="1" showErrorMessage="1" sqref="AG7:AG30" xr:uid="{00000000-0002-0000-0300-000000000000}">
      <formula1>_ken2</formula1>
    </dataValidation>
    <dataValidation imeMode="hiragana" allowBlank="1" showInputMessage="1" showErrorMessage="1" prompt="姓と名の間に全角スペースを入れてください" sqref="K7:K30" xr:uid="{00000000-0002-0000-0300-000001000000}"/>
    <dataValidation imeMode="halfKatakana" allowBlank="1" showInputMessage="1" showErrorMessage="1" prompt="氏名のﾌﾘｶﾞﾅ(半角ｶﾀｶﾅ)を入力してください。_x000a_姓と名の間に半角スペースを入れてください｡" sqref="L7:L30" xr:uid="{00000000-0002-0000-0300-000002000000}"/>
    <dataValidation type="list" imeMode="disabled" allowBlank="1" showInputMessage="1" showErrorMessage="1" prompt="学年を選択してください" sqref="M7:M30" xr:uid="{00000000-0002-0000-0300-000003000000}">
      <formula1>$M$81:$M$86</formula1>
    </dataValidation>
    <dataValidation imeMode="disabled" allowBlank="1" showInputMessage="1" showErrorMessage="1" sqref="C4 L3:N3" xr:uid="{00000000-0002-0000-0300-000004000000}"/>
    <dataValidation imeMode="off" allowBlank="1" showInputMessage="1" showErrorMessage="1" sqref="L4:N4 J7:J30" xr:uid="{00000000-0002-0000-0300-000005000000}"/>
    <dataValidation imeMode="on" allowBlank="1" showInputMessage="1" showErrorMessage="1" sqref="C3 K3" xr:uid="{00000000-0002-0000-0300-000006000000}"/>
    <dataValidation type="list" allowBlank="1" showInputMessage="1" showErrorMessage="1" sqref="D7:D30" xr:uid="{00000000-0002-0000-0300-000008000000}">
      <formula1>team2</formula1>
    </dataValidation>
    <dataValidation type="list" allowBlank="1" showInputMessage="1" showErrorMessage="1" prompt="Athle32用データ作成者がリストから選択して入力してください。" sqref="AB4" xr:uid="{00000000-0002-0000-0300-000009000000}">
      <formula1>shubetsu2</formula1>
    </dataValidation>
    <dataValidation type="list" allowBlank="1" showInputMessage="1" showErrorMessage="1" error="リストから選んで入力してください。" prompt="リストから選んで入力してください。" sqref="B7:C30" xr:uid="{00000000-0002-0000-0300-00000A000000}">
      <formula1>$C$81:$C$82</formula1>
    </dataValidation>
    <dataValidation type="textLength" imeMode="disabled" operator="lessThanOrEqual" allowBlank="1" showInputMessage="1" showErrorMessage="1" promptTitle="記入例" prompt="トラック競技（7桁表示）   _x000a_　51秒00→0005100     _x000a_　1分01秒22→0010122 _x000a_※記録がない場合は空欄。" sqref="E7:I30" xr:uid="{00000000-0002-0000-0300-00000B000000}">
      <formula1>7</formula1>
    </dataValidation>
    <dataValidation type="list" allowBlank="1" showInputMessage="1" showErrorMessage="1" sqref="N7:N30" xr:uid="{307CA956-0ECD-465D-8791-4D7F7FF2AC96}">
      <formula1>$N$81:$N$82</formula1>
    </dataValidation>
  </dataValidations>
  <pageMargins left="0.59055118110236227" right="0.59055118110236227" top="0.59055118110236227" bottom="0.59055118110236227" header="0.31496062992125984" footer="0.31496062992125984"/>
  <pageSetup paperSize="9" scale="93" orientation="portrait" r:id="rId1"/>
  <colBreaks count="1" manualBreakCount="1">
    <brk id="14" max="160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55E3-094F-44BE-9350-ED37DC2BDCB7}">
  <dimension ref="A1:N34"/>
  <sheetViews>
    <sheetView view="pageBreakPreview" zoomScaleNormal="100" zoomScaleSheetLayoutView="100" workbookViewId="0">
      <selection activeCell="P7" sqref="P7"/>
    </sheetView>
  </sheetViews>
  <sheetFormatPr defaultRowHeight="13.5" x14ac:dyDescent="0.15"/>
  <cols>
    <col min="1" max="1" width="9" style="91" bestFit="1" customWidth="1"/>
    <col min="2" max="2" width="10.125" style="91" customWidth="1"/>
    <col min="3" max="3" width="10.875" style="91" customWidth="1"/>
    <col min="4" max="4" width="5.5" style="91" customWidth="1"/>
    <col min="5" max="5" width="4.25" style="91" customWidth="1"/>
    <col min="6" max="6" width="3.75" style="91" customWidth="1"/>
    <col min="7" max="7" width="6.125" style="91" customWidth="1"/>
    <col min="8" max="8" width="9" style="91" bestFit="1" customWidth="1"/>
    <col min="9" max="9" width="6.125" style="91" customWidth="1"/>
    <col min="10" max="10" width="9.75" style="91" customWidth="1"/>
    <col min="11" max="11" width="4.875" style="91" customWidth="1"/>
    <col min="12" max="12" width="5.75" style="91" customWidth="1"/>
    <col min="13" max="14" width="9" style="91" bestFit="1" customWidth="1"/>
    <col min="15" max="16384" width="9" style="117"/>
  </cols>
  <sheetData>
    <row r="1" spans="1:12" ht="39" customHeight="1" x14ac:dyDescent="0.15">
      <c r="A1" s="242" t="s">
        <v>549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4"/>
    </row>
    <row r="2" spans="1:12" ht="21" customHeight="1" x14ac:dyDescent="0.15">
      <c r="A2" s="92"/>
      <c r="B2" s="93"/>
      <c r="C2" s="93"/>
      <c r="D2" s="93"/>
      <c r="E2" s="93"/>
      <c r="F2" s="93"/>
      <c r="G2" s="93"/>
      <c r="H2" s="93"/>
      <c r="I2" s="245" t="s">
        <v>600</v>
      </c>
      <c r="J2" s="245"/>
      <c r="K2" s="245"/>
      <c r="L2" s="246"/>
    </row>
    <row r="3" spans="1:12" ht="31.5" customHeight="1" x14ac:dyDescent="0.15">
      <c r="A3" s="92"/>
      <c r="B3" s="94" t="s">
        <v>615</v>
      </c>
      <c r="C3" s="93"/>
      <c r="D3" s="93"/>
      <c r="E3" s="93"/>
      <c r="F3" s="93"/>
      <c r="G3" s="93"/>
      <c r="H3" s="93"/>
      <c r="I3" s="93"/>
      <c r="J3" s="93"/>
      <c r="K3" s="93"/>
      <c r="L3" s="95"/>
    </row>
    <row r="4" spans="1:12" ht="31.5" customHeight="1" x14ac:dyDescent="0.15">
      <c r="A4" s="92"/>
      <c r="B4" s="94"/>
      <c r="C4" s="94"/>
      <c r="D4" s="93"/>
      <c r="E4" s="93"/>
      <c r="F4" s="93"/>
      <c r="G4" s="93"/>
      <c r="H4" s="93"/>
      <c r="I4" s="93"/>
      <c r="J4" s="93"/>
      <c r="K4" s="93"/>
      <c r="L4" s="95"/>
    </row>
    <row r="5" spans="1:12" ht="24" customHeight="1" x14ac:dyDescent="0.15">
      <c r="A5" s="92"/>
      <c r="B5" s="247" t="s">
        <v>550</v>
      </c>
      <c r="C5" s="247"/>
      <c r="D5" s="248">
        <v>700</v>
      </c>
      <c r="E5" s="248"/>
      <c r="F5" s="96" t="s">
        <v>551</v>
      </c>
      <c r="G5" s="96" t="s">
        <v>552</v>
      </c>
      <c r="H5" s="97"/>
      <c r="I5" s="96" t="s">
        <v>567</v>
      </c>
      <c r="J5" s="97">
        <f>D5*H5</f>
        <v>0</v>
      </c>
      <c r="K5" s="98" t="s">
        <v>551</v>
      </c>
      <c r="L5" s="95"/>
    </row>
    <row r="6" spans="1:12" ht="15.95" customHeight="1" x14ac:dyDescent="0.15">
      <c r="A6" s="92"/>
      <c r="B6" s="98"/>
      <c r="C6" s="98"/>
      <c r="D6" s="99"/>
      <c r="E6" s="99"/>
      <c r="F6" s="96"/>
      <c r="G6" s="96"/>
      <c r="H6" s="100" t="s">
        <v>616</v>
      </c>
      <c r="I6" s="96"/>
      <c r="J6" s="101"/>
      <c r="K6" s="98"/>
      <c r="L6" s="95"/>
    </row>
    <row r="7" spans="1:12" ht="24" customHeight="1" x14ac:dyDescent="0.15">
      <c r="A7" s="92"/>
      <c r="B7" s="247" t="s">
        <v>553</v>
      </c>
      <c r="C7" s="247"/>
      <c r="D7" s="248">
        <v>1200</v>
      </c>
      <c r="E7" s="248"/>
      <c r="F7" s="96" t="s">
        <v>551</v>
      </c>
      <c r="G7" s="96" t="s">
        <v>552</v>
      </c>
      <c r="H7" s="97"/>
      <c r="I7" s="118" t="s">
        <v>568</v>
      </c>
      <c r="J7" s="97">
        <f>D7*H7</f>
        <v>0</v>
      </c>
      <c r="K7" s="98" t="s">
        <v>551</v>
      </c>
      <c r="L7" s="95"/>
    </row>
    <row r="8" spans="1:12" ht="15.95" customHeight="1" x14ac:dyDescent="0.15">
      <c r="A8" s="92"/>
      <c r="B8" s="98"/>
      <c r="C8" s="98"/>
      <c r="D8" s="99"/>
      <c r="E8" s="99"/>
      <c r="F8" s="96"/>
      <c r="G8" s="96"/>
      <c r="H8" s="100" t="s">
        <v>617</v>
      </c>
      <c r="I8" s="96"/>
      <c r="J8" s="101"/>
      <c r="K8" s="98"/>
      <c r="L8" s="95"/>
    </row>
    <row r="9" spans="1:12" ht="24" customHeight="1" x14ac:dyDescent="0.15">
      <c r="A9" s="92"/>
      <c r="B9" s="94"/>
      <c r="C9" s="94"/>
      <c r="D9" s="102"/>
      <c r="E9" s="102"/>
      <c r="F9" s="96"/>
      <c r="G9" s="96"/>
      <c r="H9" s="101"/>
      <c r="I9" s="96"/>
      <c r="J9" s="101"/>
      <c r="K9" s="98"/>
      <c r="L9" s="95"/>
    </row>
    <row r="10" spans="1:12" ht="15.95" customHeight="1" x14ac:dyDescent="0.15">
      <c r="A10" s="92"/>
      <c r="B10" s="98"/>
      <c r="C10" s="98"/>
      <c r="D10" s="99"/>
      <c r="E10" s="99"/>
      <c r="F10" s="96"/>
      <c r="G10" s="96"/>
      <c r="H10" s="100"/>
      <c r="I10" s="96"/>
      <c r="J10" s="101"/>
      <c r="K10" s="98"/>
      <c r="L10" s="95"/>
    </row>
    <row r="11" spans="1:12" ht="24" customHeight="1" x14ac:dyDescent="0.15">
      <c r="A11" s="92"/>
      <c r="B11" s="94"/>
      <c r="C11" s="94"/>
      <c r="D11" s="101"/>
      <c r="E11" s="101"/>
      <c r="F11" s="101"/>
      <c r="G11" s="101"/>
      <c r="H11" s="101"/>
      <c r="I11" s="96" t="s">
        <v>554</v>
      </c>
      <c r="J11" s="97">
        <f>J5+J7</f>
        <v>0</v>
      </c>
      <c r="K11" s="98" t="s">
        <v>551</v>
      </c>
      <c r="L11" s="95"/>
    </row>
    <row r="12" spans="1:12" ht="23.1" customHeight="1" x14ac:dyDescent="0.15">
      <c r="A12" s="92"/>
      <c r="B12" s="94" t="s">
        <v>555</v>
      </c>
      <c r="C12" s="94"/>
      <c r="D12" s="94"/>
      <c r="E12" s="94"/>
      <c r="F12" s="94"/>
      <c r="G12" s="94"/>
      <c r="H12" s="94"/>
      <c r="I12" s="94"/>
      <c r="J12" s="94"/>
      <c r="K12" s="94"/>
      <c r="L12" s="95"/>
    </row>
    <row r="13" spans="1:12" ht="23.1" customHeight="1" x14ac:dyDescent="0.15">
      <c r="A13" s="92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5"/>
    </row>
    <row r="14" spans="1:12" ht="23.1" customHeight="1" x14ac:dyDescent="0.15">
      <c r="A14" s="92"/>
      <c r="B14" s="94" t="s">
        <v>556</v>
      </c>
      <c r="C14" s="245" t="s">
        <v>557</v>
      </c>
      <c r="D14" s="245"/>
      <c r="E14" s="247" t="str">
        <f>'申込書（個人種目）'!F39</f>
        <v/>
      </c>
      <c r="F14" s="247"/>
      <c r="G14" s="247"/>
      <c r="H14" s="247"/>
      <c r="I14" s="247"/>
      <c r="J14" s="247"/>
      <c r="K14" s="247"/>
      <c r="L14" s="95"/>
    </row>
    <row r="15" spans="1:12" ht="23.1" customHeight="1" x14ac:dyDescent="0.15">
      <c r="A15" s="92"/>
      <c r="B15" s="94"/>
      <c r="C15" s="245" t="s">
        <v>558</v>
      </c>
      <c r="D15" s="245"/>
      <c r="E15" s="249">
        <f>'申込書（個人種目）'!F40</f>
        <v>0</v>
      </c>
      <c r="F15" s="249"/>
      <c r="G15" s="249"/>
      <c r="H15" s="249"/>
      <c r="I15" s="249"/>
      <c r="J15" s="249"/>
      <c r="K15" s="249"/>
      <c r="L15" s="95"/>
    </row>
    <row r="16" spans="1:12" ht="23.1" customHeight="1" x14ac:dyDescent="0.15">
      <c r="A16" s="92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5"/>
    </row>
    <row r="17" spans="1:12" ht="20.100000000000001" customHeight="1" x14ac:dyDescent="0.15">
      <c r="A17" s="92"/>
      <c r="B17" s="94"/>
      <c r="C17" s="98" t="s">
        <v>559</v>
      </c>
      <c r="D17" s="245" t="s">
        <v>569</v>
      </c>
      <c r="E17" s="245"/>
      <c r="F17" s="245"/>
      <c r="G17" s="245"/>
      <c r="H17" s="245"/>
      <c r="I17" s="245"/>
      <c r="J17" s="245"/>
      <c r="K17" s="245"/>
      <c r="L17" s="95"/>
    </row>
    <row r="18" spans="1:12" ht="20.100000000000001" customHeight="1" x14ac:dyDescent="0.15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5"/>
    </row>
    <row r="19" spans="1:12" ht="24.95" customHeight="1" x14ac:dyDescent="0.1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1:12" ht="24.95" customHeight="1" x14ac:dyDescent="0.15"/>
    <row r="21" spans="1:12" ht="39" customHeight="1" x14ac:dyDescent="0.15">
      <c r="A21" s="242" t="s">
        <v>560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4"/>
    </row>
    <row r="22" spans="1:12" ht="21" customHeight="1" x14ac:dyDescent="0.15">
      <c r="A22" s="107"/>
      <c r="B22" s="94"/>
      <c r="C22" s="94"/>
      <c r="D22" s="94"/>
      <c r="E22" s="94"/>
      <c r="F22" s="94"/>
      <c r="G22" s="94"/>
      <c r="H22" s="94"/>
      <c r="I22" s="245" t="s">
        <v>600</v>
      </c>
      <c r="J22" s="245"/>
      <c r="K22" s="245"/>
      <c r="L22" s="246"/>
    </row>
    <row r="23" spans="1:12" ht="31.5" customHeight="1" x14ac:dyDescent="0.15">
      <c r="A23" s="107"/>
      <c r="B23" s="252" t="s">
        <v>557</v>
      </c>
      <c r="C23" s="252"/>
      <c r="D23" s="253" t="str">
        <f>E14</f>
        <v/>
      </c>
      <c r="E23" s="253"/>
      <c r="F23" s="253"/>
      <c r="G23" s="253"/>
      <c r="H23" s="253"/>
      <c r="I23" s="253"/>
      <c r="J23" s="108"/>
      <c r="K23" s="94"/>
      <c r="L23" s="109"/>
    </row>
    <row r="24" spans="1:12" ht="35.25" customHeight="1" x14ac:dyDescent="0.15">
      <c r="A24" s="107"/>
      <c r="B24" s="252" t="s">
        <v>561</v>
      </c>
      <c r="C24" s="252"/>
      <c r="D24" s="254">
        <f>E15</f>
        <v>0</v>
      </c>
      <c r="E24" s="254"/>
      <c r="F24" s="254"/>
      <c r="G24" s="254"/>
      <c r="H24" s="254"/>
      <c r="I24" s="254"/>
      <c r="J24" s="110" t="s">
        <v>562</v>
      </c>
      <c r="K24" s="98"/>
      <c r="L24" s="109"/>
    </row>
    <row r="25" spans="1:12" ht="24" customHeight="1" x14ac:dyDescent="0.15">
      <c r="A25" s="107"/>
      <c r="B25" s="94"/>
      <c r="C25" s="94"/>
      <c r="D25" s="255"/>
      <c r="E25" s="255"/>
      <c r="F25" s="96"/>
      <c r="G25" s="96"/>
      <c r="H25" s="101"/>
      <c r="I25" s="96"/>
      <c r="J25" s="101"/>
      <c r="K25" s="98"/>
      <c r="L25" s="109"/>
    </row>
    <row r="26" spans="1:12" ht="24" customHeight="1" x14ac:dyDescent="0.15">
      <c r="A26" s="107"/>
      <c r="B26" s="94"/>
      <c r="C26" s="94"/>
      <c r="D26" s="94"/>
      <c r="E26" s="111" t="s">
        <v>563</v>
      </c>
      <c r="F26" s="250">
        <f>J11</f>
        <v>0</v>
      </c>
      <c r="G26" s="250"/>
      <c r="H26" s="250"/>
      <c r="I26" s="112" t="s">
        <v>564</v>
      </c>
      <c r="J26" s="101"/>
      <c r="K26" s="98"/>
      <c r="L26" s="109"/>
    </row>
    <row r="27" spans="1:12" ht="23.1" customHeight="1" x14ac:dyDescent="0.15">
      <c r="A27" s="107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109"/>
    </row>
    <row r="28" spans="1:12" ht="23.1" customHeight="1" x14ac:dyDescent="0.15">
      <c r="A28" s="107"/>
      <c r="B28" s="94"/>
      <c r="C28" s="94" t="s">
        <v>598</v>
      </c>
      <c r="D28" s="94"/>
      <c r="E28" s="94"/>
      <c r="F28" s="94"/>
      <c r="G28" s="94"/>
      <c r="H28" s="94"/>
      <c r="I28" s="94"/>
      <c r="J28" s="94"/>
      <c r="K28" s="94"/>
      <c r="L28" s="109"/>
    </row>
    <row r="29" spans="1:12" ht="23.1" customHeight="1" x14ac:dyDescent="0.15">
      <c r="A29" s="107"/>
      <c r="B29" s="94"/>
      <c r="C29" s="94" t="s">
        <v>566</v>
      </c>
      <c r="D29" s="94"/>
      <c r="E29" s="98"/>
      <c r="F29" s="98"/>
      <c r="G29" s="98"/>
      <c r="H29" s="98"/>
      <c r="I29" s="98"/>
      <c r="J29" s="98"/>
      <c r="K29" s="98"/>
      <c r="L29" s="109"/>
    </row>
    <row r="30" spans="1:12" ht="23.1" customHeight="1" x14ac:dyDescent="0.15">
      <c r="A30" s="107"/>
      <c r="B30" s="94"/>
      <c r="C30" s="94"/>
      <c r="D30" s="94"/>
      <c r="E30" s="247"/>
      <c r="F30" s="247"/>
      <c r="G30" s="247"/>
      <c r="H30" s="247"/>
      <c r="I30" s="247"/>
      <c r="J30" s="247"/>
      <c r="K30" s="247"/>
      <c r="L30" s="109"/>
    </row>
    <row r="31" spans="1:12" ht="23.1" customHeight="1" x14ac:dyDescent="0.15">
      <c r="A31" s="107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109"/>
    </row>
    <row r="32" spans="1:12" ht="20.100000000000001" customHeight="1" x14ac:dyDescent="0.15">
      <c r="A32" s="107"/>
      <c r="B32" s="94"/>
      <c r="C32" s="251" t="s">
        <v>569</v>
      </c>
      <c r="D32" s="251"/>
      <c r="E32" s="251"/>
      <c r="F32" s="251"/>
      <c r="G32" s="251"/>
      <c r="H32" s="251"/>
      <c r="I32" s="251"/>
      <c r="J32" s="251"/>
      <c r="K32" s="113" t="s">
        <v>565</v>
      </c>
      <c r="L32" s="109"/>
    </row>
    <row r="33" spans="1:12" ht="20.100000000000001" customHeight="1" x14ac:dyDescent="0.15">
      <c r="A33" s="114"/>
      <c r="B33" s="111"/>
      <c r="C33" s="111"/>
      <c r="D33" s="111"/>
      <c r="E33" s="111"/>
      <c r="F33" s="111"/>
      <c r="G33" s="111"/>
      <c r="H33" s="115"/>
      <c r="I33" s="111"/>
      <c r="J33" s="111"/>
      <c r="K33" s="111"/>
      <c r="L33" s="116"/>
    </row>
    <row r="34" spans="1:12" ht="20.100000000000001" customHeight="1" x14ac:dyDescent="0.1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</row>
  </sheetData>
  <mergeCells count="21">
    <mergeCell ref="F26:H26"/>
    <mergeCell ref="E30:K30"/>
    <mergeCell ref="C32:J32"/>
    <mergeCell ref="I22:L22"/>
    <mergeCell ref="B23:C23"/>
    <mergeCell ref="D23:I23"/>
    <mergeCell ref="B24:C24"/>
    <mergeCell ref="D24:I24"/>
    <mergeCell ref="D25:E25"/>
    <mergeCell ref="A21:L21"/>
    <mergeCell ref="A1:L1"/>
    <mergeCell ref="I2:L2"/>
    <mergeCell ref="B5:C5"/>
    <mergeCell ref="D5:E5"/>
    <mergeCell ref="B7:C7"/>
    <mergeCell ref="D7:E7"/>
    <mergeCell ref="C14:D14"/>
    <mergeCell ref="E14:K14"/>
    <mergeCell ref="C15:D15"/>
    <mergeCell ref="E15:K15"/>
    <mergeCell ref="D17:K17"/>
  </mergeCells>
  <phoneticPr fontId="2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75"/>
  <sheetViews>
    <sheetView workbookViewId="0"/>
  </sheetViews>
  <sheetFormatPr defaultRowHeight="13.5" x14ac:dyDescent="0.15"/>
  <cols>
    <col min="1" max="1" width="5.625" style="9" customWidth="1"/>
    <col min="2" max="2" width="11" style="9" customWidth="1"/>
    <col min="3" max="3" width="15" style="9" bestFit="1" customWidth="1"/>
    <col min="4" max="4" width="5.25" style="9" customWidth="1"/>
    <col min="5" max="5" width="19.375" style="9" customWidth="1"/>
    <col min="6" max="6" width="14" style="9" customWidth="1"/>
    <col min="7" max="7" width="5.125" style="9" customWidth="1"/>
    <col min="8" max="8" width="9" style="9"/>
    <col min="9" max="9" width="5.125" style="9" customWidth="1"/>
    <col min="10" max="10" width="6.75" style="9" customWidth="1"/>
    <col min="11" max="16384" width="9" style="9"/>
  </cols>
  <sheetData>
    <row r="1" spans="1:10" x14ac:dyDescent="0.15">
      <c r="B1" s="22" t="s">
        <v>14</v>
      </c>
      <c r="C1" s="22" t="s">
        <v>16</v>
      </c>
      <c r="D1" s="22" t="s">
        <v>32</v>
      </c>
      <c r="E1" s="22" t="s">
        <v>22</v>
      </c>
      <c r="F1" s="22" t="s">
        <v>33</v>
      </c>
      <c r="G1" s="22" t="s">
        <v>21</v>
      </c>
      <c r="H1" s="22" t="s">
        <v>28</v>
      </c>
      <c r="I1" s="22" t="s">
        <v>461</v>
      </c>
      <c r="J1" s="22" t="s">
        <v>30</v>
      </c>
    </row>
    <row r="2" spans="1:10" x14ac:dyDescent="0.15">
      <c r="A2" s="9">
        <v>1</v>
      </c>
      <c r="B2" s="24" t="str">
        <f>'申込書（個人種目）'!R7</f>
        <v/>
      </c>
      <c r="C2" s="24" t="str">
        <f>'申込書（個人種目）'!X7</f>
        <v xml:space="preserve"> </v>
      </c>
      <c r="D2" s="24" t="str">
        <f>'申込書（個人種目）'!Y7</f>
        <v/>
      </c>
      <c r="E2" s="24" t="str">
        <f>'申込書（個人種目）'!Z7</f>
        <v/>
      </c>
      <c r="F2" s="24" t="str">
        <f>'申込書（個人種目）'!AA7</f>
        <v/>
      </c>
      <c r="G2" s="24" t="str">
        <f>'申込書（個人種目）'!AB7</f>
        <v/>
      </c>
      <c r="H2" s="24" t="str">
        <f>'申込書（個人種目）'!AC7</f>
        <v/>
      </c>
      <c r="I2" s="24" t="str">
        <f>'申込書（個人種目）'!AD7</f>
        <v/>
      </c>
      <c r="J2" s="24" t="str">
        <f>IF(ISBLANK('申込書（個人種目）'!AE7),"",'申込書（個人種目）'!AE7)</f>
        <v/>
      </c>
    </row>
    <row r="3" spans="1:10" x14ac:dyDescent="0.15">
      <c r="A3" s="9">
        <v>2</v>
      </c>
      <c r="B3" s="24" t="str">
        <f>'申込書（個人種目）'!R8</f>
        <v/>
      </c>
      <c r="C3" s="24" t="str">
        <f>'申込書（個人種目）'!X8</f>
        <v xml:space="preserve"> </v>
      </c>
      <c r="D3" s="24" t="str">
        <f>'申込書（個人種目）'!Y8</f>
        <v/>
      </c>
      <c r="E3" s="24" t="str">
        <f>'申込書（個人種目）'!Z8</f>
        <v/>
      </c>
      <c r="F3" s="24" t="str">
        <f>'申込書（個人種目）'!AA8</f>
        <v/>
      </c>
      <c r="G3" s="24" t="str">
        <f>'申込書（個人種目）'!AB8</f>
        <v/>
      </c>
      <c r="H3" s="24" t="str">
        <f>'申込書（個人種目）'!AC8</f>
        <v/>
      </c>
      <c r="I3" s="24" t="str">
        <f>'申込書（個人種目）'!AD8</f>
        <v/>
      </c>
      <c r="J3" s="24" t="str">
        <f>IF(ISBLANK('申込書（個人種目）'!AE8),"",'申込書（個人種目）'!AE8)</f>
        <v/>
      </c>
    </row>
    <row r="4" spans="1:10" x14ac:dyDescent="0.15">
      <c r="A4" s="9">
        <v>3</v>
      </c>
      <c r="B4" s="24" t="str">
        <f>'申込書（個人種目）'!R9</f>
        <v/>
      </c>
      <c r="C4" s="24" t="str">
        <f>'申込書（個人種目）'!X9</f>
        <v xml:space="preserve"> </v>
      </c>
      <c r="D4" s="24" t="str">
        <f>'申込書（個人種目）'!Y9</f>
        <v/>
      </c>
      <c r="E4" s="24" t="str">
        <f>'申込書（個人種目）'!Z9</f>
        <v/>
      </c>
      <c r="F4" s="24" t="str">
        <f>'申込書（個人種目）'!AA9</f>
        <v/>
      </c>
      <c r="G4" s="24" t="str">
        <f>'申込書（個人種目）'!AB9</f>
        <v/>
      </c>
      <c r="H4" s="24" t="str">
        <f>'申込書（個人種目）'!AC9</f>
        <v/>
      </c>
      <c r="I4" s="24" t="str">
        <f>'申込書（個人種目）'!AD9</f>
        <v/>
      </c>
      <c r="J4" s="24" t="str">
        <f>IF(ISBLANK('申込書（個人種目）'!AE9),"",'申込書（個人種目）'!AE9)</f>
        <v/>
      </c>
    </row>
    <row r="5" spans="1:10" x14ac:dyDescent="0.15">
      <c r="A5" s="9">
        <v>4</v>
      </c>
      <c r="B5" s="24" t="str">
        <f>'申込書（個人種目）'!R10</f>
        <v/>
      </c>
      <c r="C5" s="24" t="str">
        <f>'申込書（個人種目）'!X10</f>
        <v xml:space="preserve"> </v>
      </c>
      <c r="D5" s="24" t="str">
        <f>'申込書（個人種目）'!Y10</f>
        <v/>
      </c>
      <c r="E5" s="24" t="str">
        <f>'申込書（個人種目）'!Z10</f>
        <v/>
      </c>
      <c r="F5" s="24" t="str">
        <f>'申込書（個人種目）'!AA10</f>
        <v/>
      </c>
      <c r="G5" s="24" t="str">
        <f>'申込書（個人種目）'!AB10</f>
        <v/>
      </c>
      <c r="H5" s="24" t="str">
        <f>'申込書（個人種目）'!AC10</f>
        <v/>
      </c>
      <c r="I5" s="24" t="str">
        <f>'申込書（個人種目）'!AD10</f>
        <v/>
      </c>
      <c r="J5" s="24" t="str">
        <f>IF(ISBLANK('申込書（個人種目）'!AE10),"",'申込書（個人種目）'!AE10)</f>
        <v/>
      </c>
    </row>
    <row r="6" spans="1:10" x14ac:dyDescent="0.15">
      <c r="A6" s="9">
        <v>5</v>
      </c>
      <c r="B6" s="24" t="str">
        <f>'申込書（個人種目）'!R11</f>
        <v/>
      </c>
      <c r="C6" s="24" t="str">
        <f>'申込書（個人種目）'!X11</f>
        <v xml:space="preserve"> </v>
      </c>
      <c r="D6" s="24" t="str">
        <f>'申込書（個人種目）'!Y11</f>
        <v/>
      </c>
      <c r="E6" s="24" t="str">
        <f>'申込書（個人種目）'!Z11</f>
        <v/>
      </c>
      <c r="F6" s="24" t="str">
        <f>'申込書（個人種目）'!AA11</f>
        <v/>
      </c>
      <c r="G6" s="24" t="str">
        <f>'申込書（個人種目）'!AB11</f>
        <v/>
      </c>
      <c r="H6" s="24" t="str">
        <f>'申込書（個人種目）'!AC11</f>
        <v/>
      </c>
      <c r="I6" s="24" t="str">
        <f>'申込書（個人種目）'!AD11</f>
        <v/>
      </c>
      <c r="J6" s="24" t="str">
        <f>IF(ISBLANK('申込書（個人種目）'!AE11),"",'申込書（個人種目）'!AE11)</f>
        <v/>
      </c>
    </row>
    <row r="7" spans="1:10" x14ac:dyDescent="0.15">
      <c r="A7" s="9">
        <v>6</v>
      </c>
      <c r="B7" s="24" t="str">
        <f>'申込書（個人種目）'!R12</f>
        <v/>
      </c>
      <c r="C7" s="24" t="str">
        <f>'申込書（個人種目）'!X12</f>
        <v xml:space="preserve"> </v>
      </c>
      <c r="D7" s="24" t="str">
        <f>'申込書（個人種目）'!Y12</f>
        <v/>
      </c>
      <c r="E7" s="24" t="str">
        <f>'申込書（個人種目）'!Z12</f>
        <v/>
      </c>
      <c r="F7" s="24" t="str">
        <f>'申込書（個人種目）'!AA12</f>
        <v/>
      </c>
      <c r="G7" s="24" t="str">
        <f>'申込書（個人種目）'!AB12</f>
        <v/>
      </c>
      <c r="H7" s="24" t="str">
        <f>'申込書（個人種目）'!AC12</f>
        <v/>
      </c>
      <c r="I7" s="24" t="str">
        <f>'申込書（個人種目）'!AD12</f>
        <v/>
      </c>
      <c r="J7" s="24" t="str">
        <f>IF(ISBLANK('申込書（個人種目）'!AE12),"",'申込書（個人種目）'!AE12)</f>
        <v/>
      </c>
    </row>
    <row r="8" spans="1:10" x14ac:dyDescent="0.15">
      <c r="A8" s="9">
        <v>7</v>
      </c>
      <c r="B8" s="24" t="str">
        <f>'申込書（個人種目）'!R13</f>
        <v/>
      </c>
      <c r="C8" s="24" t="str">
        <f>'申込書（個人種目）'!X13</f>
        <v xml:space="preserve"> </v>
      </c>
      <c r="D8" s="24" t="str">
        <f>'申込書（個人種目）'!Y13</f>
        <v/>
      </c>
      <c r="E8" s="24" t="str">
        <f>'申込書（個人種目）'!Z13</f>
        <v/>
      </c>
      <c r="F8" s="24" t="str">
        <f>'申込書（個人種目）'!AA13</f>
        <v/>
      </c>
      <c r="G8" s="24" t="str">
        <f>'申込書（個人種目）'!AB13</f>
        <v/>
      </c>
      <c r="H8" s="24" t="str">
        <f>'申込書（個人種目）'!AC13</f>
        <v/>
      </c>
      <c r="I8" s="24" t="str">
        <f>'申込書（個人種目）'!AD13</f>
        <v/>
      </c>
      <c r="J8" s="24" t="str">
        <f>IF(ISBLANK('申込書（個人種目）'!AE13),"",'申込書（個人種目）'!AE13)</f>
        <v/>
      </c>
    </row>
    <row r="9" spans="1:10" x14ac:dyDescent="0.15">
      <c r="A9" s="9">
        <v>8</v>
      </c>
      <c r="B9" s="24" t="str">
        <f>'申込書（個人種目）'!R14</f>
        <v/>
      </c>
      <c r="C9" s="24" t="str">
        <f>'申込書（個人種目）'!X14</f>
        <v xml:space="preserve"> </v>
      </c>
      <c r="D9" s="24" t="str">
        <f>'申込書（個人種目）'!Y14</f>
        <v/>
      </c>
      <c r="E9" s="24" t="str">
        <f>'申込書（個人種目）'!Z14</f>
        <v/>
      </c>
      <c r="F9" s="24" t="str">
        <f>'申込書（個人種目）'!AA14</f>
        <v/>
      </c>
      <c r="G9" s="24" t="str">
        <f>'申込書（個人種目）'!AB14</f>
        <v/>
      </c>
      <c r="H9" s="24" t="str">
        <f>'申込書（個人種目）'!AC14</f>
        <v/>
      </c>
      <c r="I9" s="24" t="str">
        <f>'申込書（個人種目）'!AD14</f>
        <v/>
      </c>
      <c r="J9" s="24" t="str">
        <f>IF(ISBLANK('申込書（個人種目）'!AE14),"",'申込書（個人種目）'!AE14)</f>
        <v/>
      </c>
    </row>
    <row r="10" spans="1:10" x14ac:dyDescent="0.15">
      <c r="A10" s="9">
        <v>9</v>
      </c>
      <c r="B10" s="24" t="str">
        <f>'申込書（個人種目）'!R15</f>
        <v/>
      </c>
      <c r="C10" s="24" t="str">
        <f>'申込書（個人種目）'!X15</f>
        <v xml:space="preserve"> </v>
      </c>
      <c r="D10" s="24" t="str">
        <f>'申込書（個人種目）'!Y15</f>
        <v/>
      </c>
      <c r="E10" s="24" t="str">
        <f>'申込書（個人種目）'!Z15</f>
        <v/>
      </c>
      <c r="F10" s="24" t="str">
        <f>'申込書（個人種目）'!AA15</f>
        <v/>
      </c>
      <c r="G10" s="24" t="str">
        <f>'申込書（個人種目）'!AB15</f>
        <v/>
      </c>
      <c r="H10" s="24" t="str">
        <f>'申込書（個人種目）'!AC15</f>
        <v/>
      </c>
      <c r="I10" s="24" t="str">
        <f>'申込書（個人種目）'!AD15</f>
        <v/>
      </c>
      <c r="J10" s="24" t="str">
        <f>IF(ISBLANK('申込書（個人種目）'!AE15),"",'申込書（個人種目）'!AE15)</f>
        <v/>
      </c>
    </row>
    <row r="11" spans="1:10" x14ac:dyDescent="0.15">
      <c r="A11" s="9">
        <v>10</v>
      </c>
      <c r="B11" s="24" t="str">
        <f>'申込書（個人種目）'!R16</f>
        <v/>
      </c>
      <c r="C11" s="24" t="str">
        <f>'申込書（個人種目）'!X16</f>
        <v xml:space="preserve"> </v>
      </c>
      <c r="D11" s="24" t="str">
        <f>'申込書（個人種目）'!Y16</f>
        <v/>
      </c>
      <c r="E11" s="24" t="str">
        <f>'申込書（個人種目）'!Z16</f>
        <v/>
      </c>
      <c r="F11" s="24" t="str">
        <f>'申込書（個人種目）'!AA16</f>
        <v/>
      </c>
      <c r="G11" s="24" t="str">
        <f>'申込書（個人種目）'!AB16</f>
        <v/>
      </c>
      <c r="H11" s="24" t="str">
        <f>'申込書（個人種目）'!AC16</f>
        <v/>
      </c>
      <c r="I11" s="24" t="str">
        <f>'申込書（個人種目）'!AD16</f>
        <v/>
      </c>
      <c r="J11" s="24" t="str">
        <f>IF(ISBLANK('申込書（個人種目）'!AE16),"",'申込書（個人種目）'!AE16)</f>
        <v/>
      </c>
    </row>
    <row r="12" spans="1:10" x14ac:dyDescent="0.15">
      <c r="A12" s="9">
        <v>11</v>
      </c>
      <c r="B12" s="24" t="str">
        <f>'申込書（個人種目）'!R17</f>
        <v/>
      </c>
      <c r="C12" s="24" t="str">
        <f>'申込書（個人種目）'!X17</f>
        <v xml:space="preserve"> </v>
      </c>
      <c r="D12" s="24" t="str">
        <f>'申込書（個人種目）'!Y17</f>
        <v/>
      </c>
      <c r="E12" s="24" t="str">
        <f>'申込書（個人種目）'!Z17</f>
        <v/>
      </c>
      <c r="F12" s="24" t="str">
        <f>'申込書（個人種目）'!AA17</f>
        <v/>
      </c>
      <c r="G12" s="24" t="str">
        <f>'申込書（個人種目）'!AB17</f>
        <v/>
      </c>
      <c r="H12" s="24" t="str">
        <f>'申込書（個人種目）'!AC17</f>
        <v/>
      </c>
      <c r="I12" s="24" t="str">
        <f>'申込書（個人種目）'!AD17</f>
        <v/>
      </c>
      <c r="J12" s="24" t="str">
        <f>IF(ISBLANK('申込書（個人種目）'!AE17),"",'申込書（個人種目）'!AE17)</f>
        <v/>
      </c>
    </row>
    <row r="13" spans="1:10" x14ac:dyDescent="0.15">
      <c r="A13" s="9">
        <v>12</v>
      </c>
      <c r="B13" s="24" t="str">
        <f>'申込書（個人種目）'!R18</f>
        <v/>
      </c>
      <c r="C13" s="24" t="str">
        <f>'申込書（個人種目）'!X18</f>
        <v xml:space="preserve"> </v>
      </c>
      <c r="D13" s="24" t="str">
        <f>'申込書（個人種目）'!Y18</f>
        <v/>
      </c>
      <c r="E13" s="24" t="str">
        <f>'申込書（個人種目）'!Z18</f>
        <v/>
      </c>
      <c r="F13" s="24" t="str">
        <f>'申込書（個人種目）'!AA18</f>
        <v/>
      </c>
      <c r="G13" s="24" t="str">
        <f>'申込書（個人種目）'!AB18</f>
        <v/>
      </c>
      <c r="H13" s="24" t="str">
        <f>'申込書（個人種目）'!AC18</f>
        <v/>
      </c>
      <c r="I13" s="24" t="str">
        <f>'申込書（個人種目）'!AD18</f>
        <v/>
      </c>
      <c r="J13" s="24" t="str">
        <f>IF(ISBLANK('申込書（個人種目）'!AE18),"",'申込書（個人種目）'!AE18)</f>
        <v/>
      </c>
    </row>
    <row r="14" spans="1:10" x14ac:dyDescent="0.15">
      <c r="A14" s="9">
        <v>13</v>
      </c>
      <c r="B14" s="24" t="str">
        <f>'申込書（個人種目）'!R19</f>
        <v/>
      </c>
      <c r="C14" s="24" t="str">
        <f>'申込書（個人種目）'!X19</f>
        <v xml:space="preserve"> </v>
      </c>
      <c r="D14" s="24" t="str">
        <f>'申込書（個人種目）'!Y19</f>
        <v/>
      </c>
      <c r="E14" s="24" t="str">
        <f>'申込書（個人種目）'!Z19</f>
        <v/>
      </c>
      <c r="F14" s="24" t="str">
        <f>'申込書（個人種目）'!AA19</f>
        <v/>
      </c>
      <c r="G14" s="24" t="str">
        <f>'申込書（個人種目）'!AB19</f>
        <v/>
      </c>
      <c r="H14" s="24" t="str">
        <f>'申込書（個人種目）'!AC19</f>
        <v/>
      </c>
      <c r="I14" s="24" t="str">
        <f>'申込書（個人種目）'!AD19</f>
        <v/>
      </c>
      <c r="J14" s="24" t="str">
        <f>IF(ISBLANK('申込書（個人種目）'!AE19),"",'申込書（個人種目）'!AE19)</f>
        <v/>
      </c>
    </row>
    <row r="15" spans="1:10" x14ac:dyDescent="0.15">
      <c r="A15" s="9">
        <v>14</v>
      </c>
      <c r="B15" s="24" t="str">
        <f>'申込書（個人種目）'!R20</f>
        <v/>
      </c>
      <c r="C15" s="24" t="str">
        <f>'申込書（個人種目）'!X20</f>
        <v xml:space="preserve"> </v>
      </c>
      <c r="D15" s="24" t="str">
        <f>'申込書（個人種目）'!Y20</f>
        <v/>
      </c>
      <c r="E15" s="24" t="str">
        <f>'申込書（個人種目）'!Z20</f>
        <v/>
      </c>
      <c r="F15" s="24" t="str">
        <f>'申込書（個人種目）'!AA20</f>
        <v/>
      </c>
      <c r="G15" s="24" t="str">
        <f>'申込書（個人種目）'!AB20</f>
        <v/>
      </c>
      <c r="H15" s="24" t="str">
        <f>'申込書（個人種目）'!AC20</f>
        <v/>
      </c>
      <c r="I15" s="24" t="str">
        <f>'申込書（個人種目）'!AD20</f>
        <v/>
      </c>
      <c r="J15" s="24" t="str">
        <f>IF(ISBLANK('申込書（個人種目）'!AE20),"",'申込書（個人種目）'!AE20)</f>
        <v/>
      </c>
    </row>
    <row r="16" spans="1:10" x14ac:dyDescent="0.15">
      <c r="A16" s="9">
        <v>15</v>
      </c>
      <c r="B16" s="24" t="str">
        <f>'申込書（個人種目）'!R21</f>
        <v/>
      </c>
      <c r="C16" s="24" t="str">
        <f>'申込書（個人種目）'!X21</f>
        <v xml:space="preserve"> </v>
      </c>
      <c r="D16" s="24" t="str">
        <f>'申込書（個人種目）'!Y21</f>
        <v/>
      </c>
      <c r="E16" s="24" t="str">
        <f>'申込書（個人種目）'!Z21</f>
        <v/>
      </c>
      <c r="F16" s="24" t="str">
        <f>'申込書（個人種目）'!AA21</f>
        <v/>
      </c>
      <c r="G16" s="24" t="str">
        <f>'申込書（個人種目）'!AB21</f>
        <v/>
      </c>
      <c r="H16" s="24" t="str">
        <f>'申込書（個人種目）'!AC21</f>
        <v/>
      </c>
      <c r="I16" s="24" t="str">
        <f>'申込書（個人種目）'!AD21</f>
        <v/>
      </c>
      <c r="J16" s="24" t="str">
        <f>IF(ISBLANK('申込書（個人種目）'!AE21),"",'申込書（個人種目）'!AE21)</f>
        <v/>
      </c>
    </row>
    <row r="17" spans="1:10" x14ac:dyDescent="0.15">
      <c r="A17" s="9">
        <v>16</v>
      </c>
      <c r="B17" s="24" t="str">
        <f>'申込書（個人種目）'!R22</f>
        <v/>
      </c>
      <c r="C17" s="24" t="str">
        <f>'申込書（個人種目）'!X22</f>
        <v xml:space="preserve"> </v>
      </c>
      <c r="D17" s="24" t="str">
        <f>'申込書（個人種目）'!Y22</f>
        <v/>
      </c>
      <c r="E17" s="24" t="str">
        <f>'申込書（個人種目）'!Z22</f>
        <v/>
      </c>
      <c r="F17" s="24" t="str">
        <f>'申込書（個人種目）'!AA22</f>
        <v/>
      </c>
      <c r="G17" s="24" t="str">
        <f>'申込書（個人種目）'!AB22</f>
        <v/>
      </c>
      <c r="H17" s="24" t="str">
        <f>'申込書（個人種目）'!AC22</f>
        <v/>
      </c>
      <c r="I17" s="24" t="str">
        <f>'申込書（個人種目）'!AD22</f>
        <v/>
      </c>
      <c r="J17" s="24" t="str">
        <f>IF(ISBLANK('申込書（個人種目）'!AE22),"",'申込書（個人種目）'!AE22)</f>
        <v/>
      </c>
    </row>
    <row r="18" spans="1:10" x14ac:dyDescent="0.15">
      <c r="A18" s="9">
        <v>17</v>
      </c>
      <c r="B18" s="24" t="str">
        <f>'申込書（個人種目）'!R23</f>
        <v/>
      </c>
      <c r="C18" s="24" t="str">
        <f>'申込書（個人種目）'!X23</f>
        <v xml:space="preserve"> </v>
      </c>
      <c r="D18" s="24" t="str">
        <f>'申込書（個人種目）'!Y23</f>
        <v/>
      </c>
      <c r="E18" s="24" t="str">
        <f>'申込書（個人種目）'!Z23</f>
        <v/>
      </c>
      <c r="F18" s="24" t="str">
        <f>'申込書（個人種目）'!AA23</f>
        <v/>
      </c>
      <c r="G18" s="24" t="str">
        <f>'申込書（個人種目）'!AB23</f>
        <v/>
      </c>
      <c r="H18" s="24" t="str">
        <f>'申込書（個人種目）'!AC23</f>
        <v/>
      </c>
      <c r="I18" s="24" t="str">
        <f>'申込書（個人種目）'!AD23</f>
        <v/>
      </c>
      <c r="J18" s="24" t="str">
        <f>IF(ISBLANK('申込書（個人種目）'!AE23),"",'申込書（個人種目）'!AE23)</f>
        <v/>
      </c>
    </row>
    <row r="19" spans="1:10" x14ac:dyDescent="0.15">
      <c r="A19" s="9">
        <v>18</v>
      </c>
      <c r="B19" s="24" t="str">
        <f>'申込書（個人種目）'!R24</f>
        <v/>
      </c>
      <c r="C19" s="24" t="str">
        <f>'申込書（個人種目）'!X24</f>
        <v xml:space="preserve"> </v>
      </c>
      <c r="D19" s="24" t="str">
        <f>'申込書（個人種目）'!Y24</f>
        <v/>
      </c>
      <c r="E19" s="24" t="str">
        <f>'申込書（個人種目）'!Z24</f>
        <v/>
      </c>
      <c r="F19" s="24" t="str">
        <f>'申込書（個人種目）'!AA24</f>
        <v/>
      </c>
      <c r="G19" s="24" t="str">
        <f>'申込書（個人種目）'!AB24</f>
        <v/>
      </c>
      <c r="H19" s="24" t="str">
        <f>'申込書（個人種目）'!AC24</f>
        <v/>
      </c>
      <c r="I19" s="24" t="str">
        <f>'申込書（個人種目）'!AD24</f>
        <v/>
      </c>
      <c r="J19" s="24" t="str">
        <f>IF(ISBLANK('申込書（個人種目）'!AE24),"",'申込書（個人種目）'!AE24)</f>
        <v/>
      </c>
    </row>
    <row r="20" spans="1:10" x14ac:dyDescent="0.15">
      <c r="A20" s="9">
        <v>19</v>
      </c>
      <c r="B20" s="24" t="str">
        <f>'申込書（個人種目）'!R25</f>
        <v/>
      </c>
      <c r="C20" s="24" t="str">
        <f>'申込書（個人種目）'!X25</f>
        <v xml:space="preserve"> </v>
      </c>
      <c r="D20" s="24" t="str">
        <f>'申込書（個人種目）'!Y25</f>
        <v/>
      </c>
      <c r="E20" s="24" t="str">
        <f>'申込書（個人種目）'!Z25</f>
        <v/>
      </c>
      <c r="F20" s="24" t="str">
        <f>'申込書（個人種目）'!AA25</f>
        <v/>
      </c>
      <c r="G20" s="24" t="str">
        <f>'申込書（個人種目）'!AB25</f>
        <v/>
      </c>
      <c r="H20" s="24" t="str">
        <f>'申込書（個人種目）'!AC25</f>
        <v/>
      </c>
      <c r="I20" s="24" t="str">
        <f>'申込書（個人種目）'!AD25</f>
        <v/>
      </c>
      <c r="J20" s="24" t="str">
        <f>IF(ISBLANK('申込書（個人種目）'!AE25),"",'申込書（個人種目）'!AE25)</f>
        <v/>
      </c>
    </row>
    <row r="21" spans="1:10" x14ac:dyDescent="0.15">
      <c r="A21" s="9">
        <v>20</v>
      </c>
      <c r="B21" s="24" t="str">
        <f>'申込書（個人種目）'!R26</f>
        <v/>
      </c>
      <c r="C21" s="24" t="str">
        <f>'申込書（個人種目）'!X26</f>
        <v xml:space="preserve"> </v>
      </c>
      <c r="D21" s="24" t="str">
        <f>'申込書（個人種目）'!Y26</f>
        <v/>
      </c>
      <c r="E21" s="24" t="str">
        <f>'申込書（個人種目）'!Z26</f>
        <v/>
      </c>
      <c r="F21" s="24" t="str">
        <f>'申込書（個人種目）'!AA26</f>
        <v/>
      </c>
      <c r="G21" s="24" t="str">
        <f>'申込書（個人種目）'!AB26</f>
        <v/>
      </c>
      <c r="H21" s="24" t="str">
        <f>'申込書（個人種目）'!AC26</f>
        <v/>
      </c>
      <c r="I21" s="24" t="str">
        <f>'申込書（個人種目）'!AD26</f>
        <v/>
      </c>
      <c r="J21" s="24" t="str">
        <f>IF(ISBLANK('申込書（個人種目）'!AE26),"",'申込書（個人種目）'!AE26)</f>
        <v/>
      </c>
    </row>
    <row r="22" spans="1:10" x14ac:dyDescent="0.15">
      <c r="A22" s="9">
        <v>21</v>
      </c>
      <c r="B22" s="24" t="str">
        <f>'申込書（個人種目）'!R27</f>
        <v/>
      </c>
      <c r="C22" s="24" t="str">
        <f>'申込書（個人種目）'!X27</f>
        <v xml:space="preserve"> </v>
      </c>
      <c r="D22" s="24" t="str">
        <f>'申込書（個人種目）'!Y27</f>
        <v/>
      </c>
      <c r="E22" s="24" t="str">
        <f>'申込書（個人種目）'!Z27</f>
        <v/>
      </c>
      <c r="F22" s="24" t="str">
        <f>'申込書（個人種目）'!AA27</f>
        <v/>
      </c>
      <c r="G22" s="24" t="str">
        <f>'申込書（個人種目）'!AB27</f>
        <v/>
      </c>
      <c r="H22" s="24" t="str">
        <f>'申込書（個人種目）'!AC27</f>
        <v/>
      </c>
      <c r="I22" s="24" t="str">
        <f>'申込書（個人種目）'!AD27</f>
        <v/>
      </c>
      <c r="J22" s="24" t="str">
        <f>IF(ISBLANK('申込書（個人種目）'!AE27),"",'申込書（個人種目）'!AE27)</f>
        <v/>
      </c>
    </row>
    <row r="23" spans="1:10" x14ac:dyDescent="0.15">
      <c r="A23" s="9">
        <v>22</v>
      </c>
      <c r="B23" s="24" t="str">
        <f>'申込書（個人種目）'!R28</f>
        <v/>
      </c>
      <c r="C23" s="24" t="str">
        <f>'申込書（個人種目）'!X28</f>
        <v xml:space="preserve"> </v>
      </c>
      <c r="D23" s="24" t="str">
        <f>'申込書（個人種目）'!Y28</f>
        <v/>
      </c>
      <c r="E23" s="24" t="str">
        <f>'申込書（個人種目）'!Z28</f>
        <v/>
      </c>
      <c r="F23" s="24" t="str">
        <f>'申込書（個人種目）'!AA28</f>
        <v/>
      </c>
      <c r="G23" s="24" t="str">
        <f>'申込書（個人種目）'!AB28</f>
        <v/>
      </c>
      <c r="H23" s="24" t="str">
        <f>'申込書（個人種目）'!AC28</f>
        <v/>
      </c>
      <c r="I23" s="24" t="str">
        <f>'申込書（個人種目）'!AD28</f>
        <v/>
      </c>
      <c r="J23" s="24" t="str">
        <f>IF(ISBLANK('申込書（個人種目）'!AE28),"",'申込書（個人種目）'!AE28)</f>
        <v/>
      </c>
    </row>
    <row r="24" spans="1:10" x14ac:dyDescent="0.15">
      <c r="A24" s="9">
        <v>23</v>
      </c>
      <c r="B24" s="24" t="str">
        <f>'申込書（個人種目）'!R29</f>
        <v/>
      </c>
      <c r="C24" s="24" t="str">
        <f>'申込書（個人種目）'!X29</f>
        <v xml:space="preserve"> </v>
      </c>
      <c r="D24" s="24" t="str">
        <f>'申込書（個人種目）'!Y29</f>
        <v/>
      </c>
      <c r="E24" s="24" t="str">
        <f>'申込書（個人種目）'!Z29</f>
        <v/>
      </c>
      <c r="F24" s="24" t="str">
        <f>'申込書（個人種目）'!AA29</f>
        <v/>
      </c>
      <c r="G24" s="24" t="str">
        <f>'申込書（個人種目）'!AB29</f>
        <v/>
      </c>
      <c r="H24" s="24" t="str">
        <f>'申込書（個人種目）'!AC29</f>
        <v/>
      </c>
      <c r="I24" s="24" t="str">
        <f>'申込書（個人種目）'!AD29</f>
        <v/>
      </c>
      <c r="J24" s="24" t="str">
        <f>IF(ISBLANK('申込書（個人種目）'!AE29),"",'申込書（個人種目）'!AE29)</f>
        <v/>
      </c>
    </row>
    <row r="25" spans="1:10" x14ac:dyDescent="0.15">
      <c r="A25" s="9">
        <v>24</v>
      </c>
      <c r="B25" s="24" t="str">
        <f>'申込書（個人種目）'!R30</f>
        <v/>
      </c>
      <c r="C25" s="24" t="str">
        <f>'申込書（個人種目）'!X30</f>
        <v xml:space="preserve"> </v>
      </c>
      <c r="D25" s="24" t="str">
        <f>'申込書（個人種目）'!Y30</f>
        <v/>
      </c>
      <c r="E25" s="24" t="str">
        <f>'申込書（個人種目）'!Z30</f>
        <v/>
      </c>
      <c r="F25" s="24" t="str">
        <f>'申込書（個人種目）'!AA30</f>
        <v/>
      </c>
      <c r="G25" s="24" t="str">
        <f>'申込書（個人種目）'!AB30</f>
        <v/>
      </c>
      <c r="H25" s="24" t="str">
        <f>'申込書（個人種目）'!AC30</f>
        <v/>
      </c>
      <c r="I25" s="24" t="str">
        <f>'申込書（個人種目）'!AD30</f>
        <v/>
      </c>
      <c r="J25" s="24" t="str">
        <f>IF(ISBLANK('申込書（個人種目）'!AE30),"",'申込書（個人種目）'!AE30)</f>
        <v/>
      </c>
    </row>
    <row r="26" spans="1:10" x14ac:dyDescent="0.15">
      <c r="A26" s="9">
        <v>25</v>
      </c>
      <c r="B26" s="24" t="str">
        <f>'申込書（個人種目）'!R31</f>
        <v/>
      </c>
      <c r="C26" s="24" t="str">
        <f>'申込書（個人種目）'!X31</f>
        <v xml:space="preserve"> </v>
      </c>
      <c r="D26" s="24" t="str">
        <f>'申込書（個人種目）'!Y31</f>
        <v/>
      </c>
      <c r="E26" s="24" t="str">
        <f>'申込書（個人種目）'!Z31</f>
        <v/>
      </c>
      <c r="F26" s="24" t="str">
        <f>'申込書（個人種目）'!AA31</f>
        <v/>
      </c>
      <c r="G26" s="24" t="str">
        <f>'申込書（個人種目）'!AB31</f>
        <v/>
      </c>
      <c r="H26" s="24" t="str">
        <f>'申込書（個人種目）'!AC31</f>
        <v/>
      </c>
      <c r="I26" s="24" t="str">
        <f>'申込書（個人種目）'!AD31</f>
        <v/>
      </c>
      <c r="J26" s="24" t="str">
        <f>IF(ISBLANK('申込書（個人種目）'!AE31),"",'申込書（個人種目）'!AE31)</f>
        <v/>
      </c>
    </row>
    <row r="27" spans="1:10" x14ac:dyDescent="0.15">
      <c r="A27" s="9">
        <v>26</v>
      </c>
      <c r="B27" s="24" t="str">
        <f>'申込書（個人種目）'!R47</f>
        <v/>
      </c>
      <c r="C27" s="24" t="str">
        <f>'申込書（個人種目）'!X47</f>
        <v xml:space="preserve"> </v>
      </c>
      <c r="D27" s="24" t="str">
        <f>'申込書（個人種目）'!Y47</f>
        <v/>
      </c>
      <c r="E27" s="24" t="str">
        <f>'申込書（個人種目）'!Z47</f>
        <v/>
      </c>
      <c r="F27" s="24" t="str">
        <f>'申込書（個人種目）'!AA47</f>
        <v/>
      </c>
      <c r="G27" s="24" t="str">
        <f>'申込書（個人種目）'!AB47</f>
        <v/>
      </c>
      <c r="H27" s="24" t="str">
        <f>'申込書（個人種目）'!AC47</f>
        <v/>
      </c>
      <c r="I27" s="24" t="str">
        <f>'申込書（個人種目）'!AD47</f>
        <v/>
      </c>
      <c r="J27" s="24" t="str">
        <f>IF(ISBLANK('申込書（個人種目）'!AE47),"",'申込書（個人種目）'!AE47)</f>
        <v/>
      </c>
    </row>
    <row r="28" spans="1:10" x14ac:dyDescent="0.15">
      <c r="A28" s="9">
        <v>27</v>
      </c>
      <c r="B28" s="24" t="str">
        <f>'申込書（個人種目）'!R48</f>
        <v/>
      </c>
      <c r="C28" s="24" t="str">
        <f>'申込書（個人種目）'!X48</f>
        <v xml:space="preserve"> </v>
      </c>
      <c r="D28" s="24" t="str">
        <f>'申込書（個人種目）'!Y48</f>
        <v/>
      </c>
      <c r="E28" s="24" t="str">
        <f>'申込書（個人種目）'!Z48</f>
        <v/>
      </c>
      <c r="F28" s="24" t="str">
        <f>'申込書（個人種目）'!AA48</f>
        <v/>
      </c>
      <c r="G28" s="24" t="str">
        <f>'申込書（個人種目）'!AB48</f>
        <v/>
      </c>
      <c r="H28" s="24" t="str">
        <f>'申込書（個人種目）'!AC48</f>
        <v/>
      </c>
      <c r="I28" s="24" t="str">
        <f>'申込書（個人種目）'!AD48</f>
        <v/>
      </c>
      <c r="J28" s="24" t="str">
        <f>IF(ISBLANK('申込書（個人種目）'!AE48),"",'申込書（個人種目）'!AE48)</f>
        <v/>
      </c>
    </row>
    <row r="29" spans="1:10" x14ac:dyDescent="0.15">
      <c r="A29" s="9">
        <v>28</v>
      </c>
      <c r="B29" s="24" t="str">
        <f>'申込書（個人種目）'!R49</f>
        <v/>
      </c>
      <c r="C29" s="24" t="str">
        <f>'申込書（個人種目）'!X49</f>
        <v xml:space="preserve"> </v>
      </c>
      <c r="D29" s="24" t="str">
        <f>'申込書（個人種目）'!Y49</f>
        <v/>
      </c>
      <c r="E29" s="24" t="str">
        <f>'申込書（個人種目）'!Z49</f>
        <v/>
      </c>
      <c r="F29" s="24" t="str">
        <f>'申込書（個人種目）'!AA49</f>
        <v/>
      </c>
      <c r="G29" s="24" t="str">
        <f>'申込書（個人種目）'!AB49</f>
        <v/>
      </c>
      <c r="H29" s="24" t="str">
        <f>'申込書（個人種目）'!AC49</f>
        <v/>
      </c>
      <c r="I29" s="24" t="str">
        <f>'申込書（個人種目）'!AD49</f>
        <v/>
      </c>
      <c r="J29" s="24" t="str">
        <f>IF(ISBLANK('申込書（個人種目）'!AE49),"",'申込書（個人種目）'!AE49)</f>
        <v/>
      </c>
    </row>
    <row r="30" spans="1:10" x14ac:dyDescent="0.15">
      <c r="A30" s="9">
        <v>29</v>
      </c>
      <c r="B30" s="24" t="str">
        <f>'申込書（個人種目）'!R50</f>
        <v/>
      </c>
      <c r="C30" s="24" t="str">
        <f>'申込書（個人種目）'!X50</f>
        <v xml:space="preserve"> </v>
      </c>
      <c r="D30" s="24" t="str">
        <f>'申込書（個人種目）'!Y50</f>
        <v/>
      </c>
      <c r="E30" s="24" t="str">
        <f>'申込書（個人種目）'!Z50</f>
        <v/>
      </c>
      <c r="F30" s="24" t="str">
        <f>'申込書（個人種目）'!AA50</f>
        <v/>
      </c>
      <c r="G30" s="24" t="str">
        <f>'申込書（個人種目）'!AB50</f>
        <v/>
      </c>
      <c r="H30" s="24" t="str">
        <f>'申込書（個人種目）'!AC50</f>
        <v/>
      </c>
      <c r="I30" s="24" t="str">
        <f>'申込書（個人種目）'!AD50</f>
        <v/>
      </c>
      <c r="J30" s="24" t="str">
        <f>IF(ISBLANK('申込書（個人種目）'!AE50),"",'申込書（個人種目）'!AE50)</f>
        <v/>
      </c>
    </row>
    <row r="31" spans="1:10" x14ac:dyDescent="0.15">
      <c r="A31" s="9">
        <v>30</v>
      </c>
      <c r="B31" s="24" t="str">
        <f>'申込書（個人種目）'!R51</f>
        <v/>
      </c>
      <c r="C31" s="24" t="str">
        <f>'申込書（個人種目）'!X51</f>
        <v xml:space="preserve"> </v>
      </c>
      <c r="D31" s="24" t="str">
        <f>'申込書（個人種目）'!Y51</f>
        <v/>
      </c>
      <c r="E31" s="24" t="str">
        <f>'申込書（個人種目）'!Z51</f>
        <v/>
      </c>
      <c r="F31" s="24" t="str">
        <f>'申込書（個人種目）'!AA51</f>
        <v/>
      </c>
      <c r="G31" s="24" t="str">
        <f>'申込書（個人種目）'!AB51</f>
        <v/>
      </c>
      <c r="H31" s="24" t="str">
        <f>'申込書（個人種目）'!AC51</f>
        <v/>
      </c>
      <c r="I31" s="24" t="str">
        <f>'申込書（個人種目）'!AD51</f>
        <v/>
      </c>
      <c r="J31" s="24" t="str">
        <f>IF(ISBLANK('申込書（個人種目）'!AE51),"",'申込書（個人種目）'!AE51)</f>
        <v/>
      </c>
    </row>
    <row r="32" spans="1:10" x14ac:dyDescent="0.15">
      <c r="A32" s="9">
        <v>31</v>
      </c>
      <c r="B32" s="24" t="str">
        <f>'申込書（個人種目）'!R52</f>
        <v/>
      </c>
      <c r="C32" s="24" t="str">
        <f>'申込書（個人種目）'!X52</f>
        <v xml:space="preserve"> </v>
      </c>
      <c r="D32" s="24" t="str">
        <f>'申込書（個人種目）'!Y52</f>
        <v/>
      </c>
      <c r="E32" s="24" t="str">
        <f>'申込書（個人種目）'!Z52</f>
        <v/>
      </c>
      <c r="F32" s="24" t="str">
        <f>'申込書（個人種目）'!AA52</f>
        <v/>
      </c>
      <c r="G32" s="24" t="str">
        <f>'申込書（個人種目）'!AB52</f>
        <v/>
      </c>
      <c r="H32" s="24" t="str">
        <f>'申込書（個人種目）'!AC52</f>
        <v/>
      </c>
      <c r="I32" s="24" t="str">
        <f>'申込書（個人種目）'!AD52</f>
        <v/>
      </c>
      <c r="J32" s="24" t="str">
        <f>IF(ISBLANK('申込書（個人種目）'!AE52),"",'申込書（個人種目）'!AE52)</f>
        <v/>
      </c>
    </row>
    <row r="33" spans="1:10" x14ac:dyDescent="0.15">
      <c r="A33" s="9">
        <v>32</v>
      </c>
      <c r="B33" s="24" t="str">
        <f>'申込書（個人種目）'!R53</f>
        <v/>
      </c>
      <c r="C33" s="24" t="str">
        <f>'申込書（個人種目）'!X53</f>
        <v xml:space="preserve"> </v>
      </c>
      <c r="D33" s="24" t="str">
        <f>'申込書（個人種目）'!Y53</f>
        <v/>
      </c>
      <c r="E33" s="24" t="str">
        <f>'申込書（個人種目）'!Z53</f>
        <v/>
      </c>
      <c r="F33" s="24" t="str">
        <f>'申込書（個人種目）'!AA53</f>
        <v/>
      </c>
      <c r="G33" s="24" t="str">
        <f>'申込書（個人種目）'!AB53</f>
        <v/>
      </c>
      <c r="H33" s="24" t="str">
        <f>'申込書（個人種目）'!AC53</f>
        <v/>
      </c>
      <c r="I33" s="24" t="str">
        <f>'申込書（個人種目）'!AD53</f>
        <v/>
      </c>
      <c r="J33" s="24" t="str">
        <f>IF(ISBLANK('申込書（個人種目）'!AE53),"",'申込書（個人種目）'!AE53)</f>
        <v/>
      </c>
    </row>
    <row r="34" spans="1:10" x14ac:dyDescent="0.15">
      <c r="A34" s="9">
        <v>33</v>
      </c>
      <c r="B34" s="24" t="str">
        <f>'申込書（個人種目）'!R54</f>
        <v/>
      </c>
      <c r="C34" s="24" t="str">
        <f>'申込書（個人種目）'!X54</f>
        <v xml:space="preserve"> </v>
      </c>
      <c r="D34" s="24" t="str">
        <f>'申込書（個人種目）'!Y54</f>
        <v/>
      </c>
      <c r="E34" s="24" t="str">
        <f>'申込書（個人種目）'!Z54</f>
        <v/>
      </c>
      <c r="F34" s="24" t="str">
        <f>'申込書（個人種目）'!AA54</f>
        <v/>
      </c>
      <c r="G34" s="24" t="str">
        <f>'申込書（個人種目）'!AB54</f>
        <v/>
      </c>
      <c r="H34" s="24" t="str">
        <f>'申込書（個人種目）'!AC54</f>
        <v/>
      </c>
      <c r="I34" s="24" t="str">
        <f>'申込書（個人種目）'!AD54</f>
        <v/>
      </c>
      <c r="J34" s="24" t="str">
        <f>IF(ISBLANK('申込書（個人種目）'!AE54),"",'申込書（個人種目）'!AE54)</f>
        <v/>
      </c>
    </row>
    <row r="35" spans="1:10" x14ac:dyDescent="0.15">
      <c r="A35" s="9">
        <v>34</v>
      </c>
      <c r="B35" s="24" t="str">
        <f>'申込書（個人種目）'!R55</f>
        <v/>
      </c>
      <c r="C35" s="24" t="str">
        <f>'申込書（個人種目）'!X55</f>
        <v xml:space="preserve"> </v>
      </c>
      <c r="D35" s="24" t="str">
        <f>'申込書（個人種目）'!Y55</f>
        <v/>
      </c>
      <c r="E35" s="24" t="str">
        <f>'申込書（個人種目）'!Z55</f>
        <v/>
      </c>
      <c r="F35" s="24" t="str">
        <f>'申込書（個人種目）'!AA55</f>
        <v/>
      </c>
      <c r="G35" s="24" t="str">
        <f>'申込書（個人種目）'!AB55</f>
        <v/>
      </c>
      <c r="H35" s="24" t="str">
        <f>'申込書（個人種目）'!AC55</f>
        <v/>
      </c>
      <c r="I35" s="24" t="str">
        <f>'申込書（個人種目）'!AD55</f>
        <v/>
      </c>
      <c r="J35" s="24" t="str">
        <f>IF(ISBLANK('申込書（個人種目）'!AE55),"",'申込書（個人種目）'!AE55)</f>
        <v/>
      </c>
    </row>
    <row r="36" spans="1:10" x14ac:dyDescent="0.15">
      <c r="A36" s="9">
        <v>35</v>
      </c>
      <c r="B36" s="24" t="str">
        <f>'申込書（個人種目）'!R56</f>
        <v/>
      </c>
      <c r="C36" s="24" t="str">
        <f>'申込書（個人種目）'!X56</f>
        <v xml:space="preserve"> </v>
      </c>
      <c r="D36" s="24" t="str">
        <f>'申込書（個人種目）'!Y56</f>
        <v/>
      </c>
      <c r="E36" s="24" t="str">
        <f>'申込書（個人種目）'!Z56</f>
        <v/>
      </c>
      <c r="F36" s="24" t="str">
        <f>'申込書（個人種目）'!AA56</f>
        <v/>
      </c>
      <c r="G36" s="24" t="str">
        <f>'申込書（個人種目）'!AB56</f>
        <v/>
      </c>
      <c r="H36" s="24" t="str">
        <f>'申込書（個人種目）'!AC56</f>
        <v/>
      </c>
      <c r="I36" s="24" t="str">
        <f>'申込書（個人種目）'!AD56</f>
        <v/>
      </c>
      <c r="J36" s="24" t="str">
        <f>IF(ISBLANK('申込書（個人種目）'!AE56),"",'申込書（個人種目）'!AE56)</f>
        <v/>
      </c>
    </row>
    <row r="37" spans="1:10" x14ac:dyDescent="0.15">
      <c r="A37" s="9">
        <v>36</v>
      </c>
      <c r="B37" s="24" t="str">
        <f>'申込書（個人種目）'!R57</f>
        <v/>
      </c>
      <c r="C37" s="24" t="str">
        <f>'申込書（個人種目）'!X57</f>
        <v xml:space="preserve"> </v>
      </c>
      <c r="D37" s="24" t="str">
        <f>'申込書（個人種目）'!Y57</f>
        <v/>
      </c>
      <c r="E37" s="24" t="str">
        <f>'申込書（個人種目）'!Z57</f>
        <v/>
      </c>
      <c r="F37" s="24" t="str">
        <f>'申込書（個人種目）'!AA57</f>
        <v/>
      </c>
      <c r="G37" s="24" t="str">
        <f>'申込書（個人種目）'!AB57</f>
        <v/>
      </c>
      <c r="H37" s="24" t="str">
        <f>'申込書（個人種目）'!AC57</f>
        <v/>
      </c>
      <c r="I37" s="24" t="str">
        <f>'申込書（個人種目）'!AD57</f>
        <v/>
      </c>
      <c r="J37" s="24" t="str">
        <f>IF(ISBLANK('申込書（個人種目）'!AE57),"",'申込書（個人種目）'!AE57)</f>
        <v/>
      </c>
    </row>
    <row r="38" spans="1:10" x14ac:dyDescent="0.15">
      <c r="A38" s="9">
        <v>37</v>
      </c>
      <c r="B38" s="24" t="str">
        <f>'申込書（個人種目）'!R58</f>
        <v/>
      </c>
      <c r="C38" s="24" t="str">
        <f>'申込書（個人種目）'!X58</f>
        <v xml:space="preserve"> </v>
      </c>
      <c r="D38" s="24" t="str">
        <f>'申込書（個人種目）'!Y58</f>
        <v/>
      </c>
      <c r="E38" s="24" t="str">
        <f>'申込書（個人種目）'!Z58</f>
        <v/>
      </c>
      <c r="F38" s="24" t="str">
        <f>'申込書（個人種目）'!AA58</f>
        <v/>
      </c>
      <c r="G38" s="24" t="str">
        <f>'申込書（個人種目）'!AB58</f>
        <v/>
      </c>
      <c r="H38" s="24" t="str">
        <f>'申込書（個人種目）'!AC58</f>
        <v/>
      </c>
      <c r="I38" s="24" t="str">
        <f>'申込書（個人種目）'!AD58</f>
        <v/>
      </c>
      <c r="J38" s="24" t="str">
        <f>IF(ISBLANK('申込書（個人種目）'!AE58),"",'申込書（個人種目）'!AE58)</f>
        <v/>
      </c>
    </row>
    <row r="39" spans="1:10" x14ac:dyDescent="0.15">
      <c r="A39" s="9">
        <v>38</v>
      </c>
      <c r="B39" s="24" t="str">
        <f>'申込書（個人種目）'!R59</f>
        <v/>
      </c>
      <c r="C39" s="24" t="str">
        <f>'申込書（個人種目）'!X59</f>
        <v xml:space="preserve"> </v>
      </c>
      <c r="D39" s="24" t="str">
        <f>'申込書（個人種目）'!Y59</f>
        <v/>
      </c>
      <c r="E39" s="24" t="str">
        <f>'申込書（個人種目）'!Z59</f>
        <v/>
      </c>
      <c r="F39" s="24" t="str">
        <f>'申込書（個人種目）'!AA59</f>
        <v/>
      </c>
      <c r="G39" s="24" t="str">
        <f>'申込書（個人種目）'!AB59</f>
        <v/>
      </c>
      <c r="H39" s="24" t="str">
        <f>'申込書（個人種目）'!AC59</f>
        <v/>
      </c>
      <c r="I39" s="24" t="str">
        <f>'申込書（個人種目）'!AD59</f>
        <v/>
      </c>
      <c r="J39" s="24" t="str">
        <f>IF(ISBLANK('申込書（個人種目）'!AE59),"",'申込書（個人種目）'!AE59)</f>
        <v/>
      </c>
    </row>
    <row r="40" spans="1:10" x14ac:dyDescent="0.15">
      <c r="A40" s="9">
        <v>39</v>
      </c>
      <c r="B40" s="24" t="str">
        <f>'申込書（個人種目）'!R60</f>
        <v/>
      </c>
      <c r="C40" s="24" t="str">
        <f>'申込書（個人種目）'!X60</f>
        <v xml:space="preserve"> </v>
      </c>
      <c r="D40" s="24" t="str">
        <f>'申込書（個人種目）'!Y60</f>
        <v/>
      </c>
      <c r="E40" s="24" t="str">
        <f>'申込書（個人種目）'!Z60</f>
        <v/>
      </c>
      <c r="F40" s="24" t="str">
        <f>'申込書（個人種目）'!AA60</f>
        <v/>
      </c>
      <c r="G40" s="24" t="str">
        <f>'申込書（個人種目）'!AB60</f>
        <v/>
      </c>
      <c r="H40" s="24" t="str">
        <f>'申込書（個人種目）'!AC60</f>
        <v/>
      </c>
      <c r="I40" s="24" t="str">
        <f>'申込書（個人種目）'!AD60</f>
        <v/>
      </c>
      <c r="J40" s="24" t="str">
        <f>IF(ISBLANK('申込書（個人種目）'!AE60),"",'申込書（個人種目）'!AE60)</f>
        <v/>
      </c>
    </row>
    <row r="41" spans="1:10" x14ac:dyDescent="0.15">
      <c r="A41" s="9">
        <v>40</v>
      </c>
      <c r="B41" s="24" t="str">
        <f>'申込書（個人種目）'!R61</f>
        <v/>
      </c>
      <c r="C41" s="24" t="str">
        <f>'申込書（個人種目）'!X61</f>
        <v xml:space="preserve"> </v>
      </c>
      <c r="D41" s="24" t="str">
        <f>'申込書（個人種目）'!Y61</f>
        <v/>
      </c>
      <c r="E41" s="24" t="str">
        <f>'申込書（個人種目）'!Z61</f>
        <v/>
      </c>
      <c r="F41" s="24" t="str">
        <f>'申込書（個人種目）'!AA61</f>
        <v/>
      </c>
      <c r="G41" s="24" t="str">
        <f>'申込書（個人種目）'!AB61</f>
        <v/>
      </c>
      <c r="H41" s="24" t="str">
        <f>'申込書（個人種目）'!AC61</f>
        <v/>
      </c>
      <c r="I41" s="24" t="str">
        <f>'申込書（個人種目）'!AD61</f>
        <v/>
      </c>
      <c r="J41" s="24" t="str">
        <f>IF(ISBLANK('申込書（個人種目）'!AE61),"",'申込書（個人種目）'!AE61)</f>
        <v/>
      </c>
    </row>
    <row r="42" spans="1:10" x14ac:dyDescent="0.15">
      <c r="A42" s="9">
        <v>41</v>
      </c>
      <c r="B42" s="24" t="str">
        <f>'申込書（個人種目）'!R62</f>
        <v/>
      </c>
      <c r="C42" s="24" t="str">
        <f>'申込書（個人種目）'!X62</f>
        <v xml:space="preserve"> </v>
      </c>
      <c r="D42" s="24" t="str">
        <f>'申込書（個人種目）'!Y62</f>
        <v/>
      </c>
      <c r="E42" s="24" t="str">
        <f>'申込書（個人種目）'!Z62</f>
        <v/>
      </c>
      <c r="F42" s="24" t="str">
        <f>'申込書（個人種目）'!AA62</f>
        <v/>
      </c>
      <c r="G42" s="24" t="str">
        <f>'申込書（個人種目）'!AB62</f>
        <v/>
      </c>
      <c r="H42" s="24" t="str">
        <f>'申込書（個人種目）'!AC62</f>
        <v/>
      </c>
      <c r="I42" s="24" t="str">
        <f>'申込書（個人種目）'!AD62</f>
        <v/>
      </c>
      <c r="J42" s="24" t="str">
        <f>IF(ISBLANK('申込書（個人種目）'!AE62),"",'申込書（個人種目）'!AE62)</f>
        <v/>
      </c>
    </row>
    <row r="43" spans="1:10" x14ac:dyDescent="0.15">
      <c r="A43" s="9">
        <v>42</v>
      </c>
      <c r="B43" s="24" t="str">
        <f>'申込書（個人種目）'!R63</f>
        <v/>
      </c>
      <c r="C43" s="24" t="str">
        <f>'申込書（個人種目）'!X63</f>
        <v xml:space="preserve"> </v>
      </c>
      <c r="D43" s="24" t="str">
        <f>'申込書（個人種目）'!Y63</f>
        <v/>
      </c>
      <c r="E43" s="24" t="str">
        <f>'申込書（個人種目）'!Z63</f>
        <v/>
      </c>
      <c r="F43" s="24" t="str">
        <f>'申込書（個人種目）'!AA63</f>
        <v/>
      </c>
      <c r="G43" s="24" t="str">
        <f>'申込書（個人種目）'!AB63</f>
        <v/>
      </c>
      <c r="H43" s="24" t="str">
        <f>'申込書（個人種目）'!AC63</f>
        <v/>
      </c>
      <c r="I43" s="24" t="str">
        <f>'申込書（個人種目）'!AD63</f>
        <v/>
      </c>
      <c r="J43" s="24" t="str">
        <f>IF(ISBLANK('申込書（個人種目）'!AE63),"",'申込書（個人種目）'!AE63)</f>
        <v/>
      </c>
    </row>
    <row r="44" spans="1:10" x14ac:dyDescent="0.15">
      <c r="A44" s="9">
        <v>43</v>
      </c>
      <c r="B44" s="24" t="str">
        <f>'申込書（個人種目）'!R64</f>
        <v/>
      </c>
      <c r="C44" s="24" t="str">
        <f>'申込書（個人種目）'!X64</f>
        <v xml:space="preserve"> </v>
      </c>
      <c r="D44" s="24" t="str">
        <f>'申込書（個人種目）'!Y64</f>
        <v/>
      </c>
      <c r="E44" s="24" t="str">
        <f>'申込書（個人種目）'!Z64</f>
        <v/>
      </c>
      <c r="F44" s="24" t="str">
        <f>'申込書（個人種目）'!AA64</f>
        <v/>
      </c>
      <c r="G44" s="24" t="str">
        <f>'申込書（個人種目）'!AB64</f>
        <v/>
      </c>
      <c r="H44" s="24" t="str">
        <f>'申込書（個人種目）'!AC64</f>
        <v/>
      </c>
      <c r="I44" s="24" t="str">
        <f>'申込書（個人種目）'!AD64</f>
        <v/>
      </c>
      <c r="J44" s="24" t="str">
        <f>IF(ISBLANK('申込書（個人種目）'!AE64),"",'申込書（個人種目）'!AE64)</f>
        <v/>
      </c>
    </row>
    <row r="45" spans="1:10" x14ac:dyDescent="0.15">
      <c r="A45" s="9">
        <v>44</v>
      </c>
      <c r="B45" s="24" t="str">
        <f>'申込書（個人種目）'!R65</f>
        <v/>
      </c>
      <c r="C45" s="24" t="str">
        <f>'申込書（個人種目）'!X65</f>
        <v xml:space="preserve"> </v>
      </c>
      <c r="D45" s="24" t="str">
        <f>'申込書（個人種目）'!Y65</f>
        <v/>
      </c>
      <c r="E45" s="24" t="str">
        <f>'申込書（個人種目）'!Z65</f>
        <v/>
      </c>
      <c r="F45" s="24" t="str">
        <f>'申込書（個人種目）'!AA65</f>
        <v/>
      </c>
      <c r="G45" s="24" t="str">
        <f>'申込書（個人種目）'!AB65</f>
        <v/>
      </c>
      <c r="H45" s="24" t="str">
        <f>'申込書（個人種目）'!AC65</f>
        <v/>
      </c>
      <c r="I45" s="24" t="str">
        <f>'申込書（個人種目）'!AD65</f>
        <v/>
      </c>
      <c r="J45" s="24" t="str">
        <f>IF(ISBLANK('申込書（個人種目）'!AE65),"",'申込書（個人種目）'!AE65)</f>
        <v/>
      </c>
    </row>
    <row r="46" spans="1:10" x14ac:dyDescent="0.15">
      <c r="A46" s="9">
        <v>45</v>
      </c>
      <c r="B46" s="24" t="str">
        <f>'申込書（個人種目）'!R66</f>
        <v/>
      </c>
      <c r="C46" s="24" t="str">
        <f>'申込書（個人種目）'!X66</f>
        <v xml:space="preserve"> </v>
      </c>
      <c r="D46" s="24" t="str">
        <f>'申込書（個人種目）'!Y66</f>
        <v/>
      </c>
      <c r="E46" s="24" t="str">
        <f>'申込書（個人種目）'!Z66</f>
        <v/>
      </c>
      <c r="F46" s="24" t="str">
        <f>'申込書（個人種目）'!AA66</f>
        <v/>
      </c>
      <c r="G46" s="24" t="str">
        <f>'申込書（個人種目）'!AB66</f>
        <v/>
      </c>
      <c r="H46" s="24" t="str">
        <f>'申込書（個人種目）'!AC66</f>
        <v/>
      </c>
      <c r="I46" s="24" t="str">
        <f>'申込書（個人種目）'!AD66</f>
        <v/>
      </c>
      <c r="J46" s="24" t="str">
        <f>IF(ISBLANK('申込書（個人種目）'!AE66),"",'申込書（個人種目）'!AE66)</f>
        <v/>
      </c>
    </row>
    <row r="47" spans="1:10" x14ac:dyDescent="0.15">
      <c r="A47" s="9">
        <v>46</v>
      </c>
      <c r="B47" s="24" t="str">
        <f>'申込書（個人種目）'!R67</f>
        <v/>
      </c>
      <c r="C47" s="24" t="str">
        <f>'申込書（個人種目）'!X67</f>
        <v xml:space="preserve"> </v>
      </c>
      <c r="D47" s="24" t="str">
        <f>'申込書（個人種目）'!Y67</f>
        <v/>
      </c>
      <c r="E47" s="24" t="str">
        <f>'申込書（個人種目）'!Z67</f>
        <v/>
      </c>
      <c r="F47" s="24" t="str">
        <f>'申込書（個人種目）'!AA67</f>
        <v/>
      </c>
      <c r="G47" s="24" t="str">
        <f>'申込書（個人種目）'!AB67</f>
        <v/>
      </c>
      <c r="H47" s="24" t="str">
        <f>'申込書（個人種目）'!AC67</f>
        <v/>
      </c>
      <c r="I47" s="24" t="str">
        <f>'申込書（個人種目）'!AD67</f>
        <v/>
      </c>
      <c r="J47" s="24" t="str">
        <f>IF(ISBLANK('申込書（個人種目）'!AE67),"",'申込書（個人種目）'!AE67)</f>
        <v/>
      </c>
    </row>
    <row r="48" spans="1:10" x14ac:dyDescent="0.15">
      <c r="A48" s="9">
        <v>47</v>
      </c>
      <c r="B48" s="24" t="str">
        <f>'申込書（個人種目）'!R68</f>
        <v/>
      </c>
      <c r="C48" s="24" t="str">
        <f>'申込書（個人種目）'!X68</f>
        <v xml:space="preserve"> </v>
      </c>
      <c r="D48" s="24" t="str">
        <f>'申込書（個人種目）'!Y68</f>
        <v/>
      </c>
      <c r="E48" s="24" t="str">
        <f>'申込書（個人種目）'!Z68</f>
        <v/>
      </c>
      <c r="F48" s="24" t="str">
        <f>'申込書（個人種目）'!AA68</f>
        <v/>
      </c>
      <c r="G48" s="24" t="str">
        <f>'申込書（個人種目）'!AB68</f>
        <v/>
      </c>
      <c r="H48" s="24" t="str">
        <f>'申込書（個人種目）'!AC68</f>
        <v/>
      </c>
      <c r="I48" s="24" t="str">
        <f>'申込書（個人種目）'!AD68</f>
        <v/>
      </c>
      <c r="J48" s="24" t="str">
        <f>IF(ISBLANK('申込書（個人種目）'!AE68),"",'申込書（個人種目）'!AE68)</f>
        <v/>
      </c>
    </row>
    <row r="49" spans="1:10" x14ac:dyDescent="0.15">
      <c r="A49" s="9">
        <v>48</v>
      </c>
      <c r="B49" s="24" t="str">
        <f>'申込書（個人種目）'!R69</f>
        <v/>
      </c>
      <c r="C49" s="24" t="str">
        <f>'申込書（個人種目）'!X69</f>
        <v xml:space="preserve"> </v>
      </c>
      <c r="D49" s="24" t="str">
        <f>'申込書（個人種目）'!Y69</f>
        <v/>
      </c>
      <c r="E49" s="24" t="str">
        <f>'申込書（個人種目）'!Z69</f>
        <v/>
      </c>
      <c r="F49" s="24" t="str">
        <f>'申込書（個人種目）'!AA69</f>
        <v/>
      </c>
      <c r="G49" s="24" t="str">
        <f>'申込書（個人種目）'!AB69</f>
        <v/>
      </c>
      <c r="H49" s="24" t="str">
        <f>'申込書（個人種目）'!AC69</f>
        <v/>
      </c>
      <c r="I49" s="24" t="str">
        <f>'申込書（個人種目）'!AD69</f>
        <v/>
      </c>
      <c r="J49" s="24" t="str">
        <f>IF(ISBLANK('申込書（個人種目）'!AE69),"",'申込書（個人種目）'!AE69)</f>
        <v/>
      </c>
    </row>
    <row r="50" spans="1:10" x14ac:dyDescent="0.15">
      <c r="A50" s="9">
        <v>49</v>
      </c>
      <c r="B50" s="24" t="str">
        <f>'申込書（個人種目）'!R70</f>
        <v/>
      </c>
      <c r="C50" s="24" t="str">
        <f>'申込書（個人種目）'!X70</f>
        <v xml:space="preserve"> </v>
      </c>
      <c r="D50" s="24" t="str">
        <f>'申込書（個人種目）'!Y70</f>
        <v/>
      </c>
      <c r="E50" s="24" t="str">
        <f>'申込書（個人種目）'!Z70</f>
        <v/>
      </c>
      <c r="F50" s="24" t="str">
        <f>'申込書（個人種目）'!AA70</f>
        <v/>
      </c>
      <c r="G50" s="24" t="str">
        <f>'申込書（個人種目）'!AB70</f>
        <v/>
      </c>
      <c r="H50" s="24" t="str">
        <f>'申込書（個人種目）'!AC70</f>
        <v/>
      </c>
      <c r="I50" s="24" t="str">
        <f>'申込書（個人種目）'!AD70</f>
        <v/>
      </c>
      <c r="J50" s="24" t="str">
        <f>IF(ISBLANK('申込書（個人種目）'!AE70),"",'申込書（個人種目）'!AE70)</f>
        <v/>
      </c>
    </row>
    <row r="51" spans="1:10" x14ac:dyDescent="0.15">
      <c r="A51" s="9">
        <v>50</v>
      </c>
      <c r="B51" s="24" t="str">
        <f>'申込書（個人種目）'!R71</f>
        <v/>
      </c>
      <c r="C51" s="24" t="str">
        <f>'申込書（個人種目）'!X71</f>
        <v xml:space="preserve"> </v>
      </c>
      <c r="D51" s="24" t="str">
        <f>'申込書（個人種目）'!Y71</f>
        <v/>
      </c>
      <c r="E51" s="24" t="str">
        <f>'申込書（個人種目）'!Z71</f>
        <v/>
      </c>
      <c r="F51" s="24" t="str">
        <f>'申込書（個人種目）'!AA71</f>
        <v/>
      </c>
      <c r="G51" s="24" t="str">
        <f>'申込書（個人種目）'!AB71</f>
        <v/>
      </c>
      <c r="H51" s="24" t="str">
        <f>'申込書（個人種目）'!AC71</f>
        <v/>
      </c>
      <c r="I51" s="24" t="str">
        <f>'申込書（個人種目）'!AD71</f>
        <v/>
      </c>
      <c r="J51" s="24" t="str">
        <f>IF(ISBLANK('申込書（個人種目）'!AE71),"",'申込書（個人種目）'!AE71)</f>
        <v/>
      </c>
    </row>
    <row r="52" spans="1:10" x14ac:dyDescent="0.15">
      <c r="A52" s="9">
        <v>1</v>
      </c>
      <c r="B52" s="24" t="str">
        <f>'申込書（リレー種目）'!R7</f>
        <v/>
      </c>
      <c r="C52" s="24" t="str">
        <f>'申込書（リレー種目）'!X7</f>
        <v/>
      </c>
      <c r="D52" s="24" t="str">
        <f>'申込書（リレー種目）'!Y7</f>
        <v/>
      </c>
      <c r="E52" s="24" t="str">
        <f>'申込書（リレー種目）'!Z7</f>
        <v/>
      </c>
      <c r="F52" s="24" t="str">
        <f>'申込書（リレー種目）'!AA7</f>
        <v/>
      </c>
      <c r="G52" s="24" t="str">
        <f>'申込書（リレー種目）'!AB7</f>
        <v/>
      </c>
      <c r="H52" s="24" t="str">
        <f>'申込書（リレー種目）'!AC7</f>
        <v/>
      </c>
      <c r="I52" s="24" t="str">
        <f>'申込書（リレー種目）'!AD7</f>
        <v/>
      </c>
    </row>
    <row r="53" spans="1:10" x14ac:dyDescent="0.15">
      <c r="A53" s="9">
        <v>2</v>
      </c>
      <c r="B53" s="24" t="str">
        <f>'申込書（リレー種目）'!R8</f>
        <v/>
      </c>
      <c r="C53" s="24" t="str">
        <f>'申込書（リレー種目）'!X8</f>
        <v/>
      </c>
      <c r="D53" s="24" t="str">
        <f>'申込書（リレー種目）'!Y8</f>
        <v/>
      </c>
      <c r="E53" s="24" t="str">
        <f>'申込書（リレー種目）'!Z8</f>
        <v/>
      </c>
      <c r="F53" s="24" t="str">
        <f>'申込書（リレー種目）'!AA8</f>
        <v/>
      </c>
      <c r="G53" s="24" t="str">
        <f>'申込書（リレー種目）'!AB8</f>
        <v/>
      </c>
      <c r="H53" s="24" t="str">
        <f>'申込書（リレー種目）'!AC8</f>
        <v/>
      </c>
      <c r="I53" s="24" t="str">
        <f>'申込書（リレー種目）'!AD8</f>
        <v/>
      </c>
    </row>
    <row r="54" spans="1:10" x14ac:dyDescent="0.15">
      <c r="A54" s="9">
        <v>3</v>
      </c>
      <c r="B54" s="24" t="str">
        <f>'申込書（リレー種目）'!R9</f>
        <v/>
      </c>
      <c r="C54" s="24" t="str">
        <f>'申込書（リレー種目）'!X9</f>
        <v/>
      </c>
      <c r="D54" s="24" t="str">
        <f>'申込書（リレー種目）'!Y9</f>
        <v/>
      </c>
      <c r="E54" s="24" t="str">
        <f>'申込書（リレー種目）'!Z9</f>
        <v/>
      </c>
      <c r="F54" s="24" t="str">
        <f>'申込書（リレー種目）'!AA9</f>
        <v/>
      </c>
      <c r="G54" s="24" t="str">
        <f>'申込書（リレー種目）'!AB9</f>
        <v/>
      </c>
      <c r="H54" s="24" t="str">
        <f>'申込書（リレー種目）'!AC9</f>
        <v/>
      </c>
      <c r="I54" s="24" t="str">
        <f>'申込書（リレー種目）'!AD9</f>
        <v/>
      </c>
    </row>
    <row r="55" spans="1:10" x14ac:dyDescent="0.15">
      <c r="A55" s="9">
        <v>4</v>
      </c>
      <c r="B55" s="24" t="str">
        <f>'申込書（リレー種目）'!R10</f>
        <v/>
      </c>
      <c r="C55" s="24" t="str">
        <f>'申込書（リレー種目）'!X10</f>
        <v/>
      </c>
      <c r="D55" s="24" t="str">
        <f>'申込書（リレー種目）'!Y10</f>
        <v/>
      </c>
      <c r="E55" s="24" t="str">
        <f>'申込書（リレー種目）'!Z10</f>
        <v/>
      </c>
      <c r="F55" s="24" t="str">
        <f>'申込書（リレー種目）'!AA10</f>
        <v/>
      </c>
      <c r="G55" s="24" t="str">
        <f>'申込書（リレー種目）'!AB10</f>
        <v/>
      </c>
      <c r="H55" s="24" t="str">
        <f>'申込書（リレー種目）'!AC10</f>
        <v/>
      </c>
      <c r="I55" s="24" t="str">
        <f>'申込書（リレー種目）'!AD10</f>
        <v/>
      </c>
    </row>
    <row r="56" spans="1:10" x14ac:dyDescent="0.15">
      <c r="A56" s="9">
        <v>5</v>
      </c>
      <c r="B56" s="24" t="str">
        <f>'申込書（リレー種目）'!R11</f>
        <v/>
      </c>
      <c r="C56" s="24" t="str">
        <f>'申込書（リレー種目）'!X11</f>
        <v/>
      </c>
      <c r="D56" s="24" t="str">
        <f>'申込書（リレー種目）'!Y11</f>
        <v/>
      </c>
      <c r="E56" s="24" t="str">
        <f>'申込書（リレー種目）'!Z11</f>
        <v/>
      </c>
      <c r="F56" s="24" t="str">
        <f>'申込書（リレー種目）'!AA11</f>
        <v/>
      </c>
      <c r="G56" s="24" t="str">
        <f>'申込書（リレー種目）'!AB11</f>
        <v/>
      </c>
      <c r="H56" s="24" t="str">
        <f>'申込書（リレー種目）'!AC11</f>
        <v/>
      </c>
      <c r="I56" s="24" t="str">
        <f>'申込書（リレー種目）'!AD11</f>
        <v/>
      </c>
    </row>
    <row r="57" spans="1:10" x14ac:dyDescent="0.15">
      <c r="A57" s="9">
        <v>6</v>
      </c>
      <c r="B57" s="24" t="str">
        <f>'申込書（リレー種目）'!R12</f>
        <v/>
      </c>
      <c r="C57" s="24" t="str">
        <f>'申込書（リレー種目）'!X12</f>
        <v/>
      </c>
      <c r="D57" s="24" t="str">
        <f>'申込書（リレー種目）'!Y12</f>
        <v/>
      </c>
      <c r="E57" s="24" t="str">
        <f>'申込書（リレー種目）'!Z12</f>
        <v/>
      </c>
      <c r="F57" s="24" t="str">
        <f>'申込書（リレー種目）'!AA12</f>
        <v/>
      </c>
      <c r="G57" s="24" t="str">
        <f>'申込書（リレー種目）'!AB12</f>
        <v/>
      </c>
      <c r="H57" s="24" t="str">
        <f>'申込書（リレー種目）'!AC12</f>
        <v/>
      </c>
      <c r="I57" s="24" t="str">
        <f>'申込書（リレー種目）'!AD12</f>
        <v/>
      </c>
    </row>
    <row r="58" spans="1:10" x14ac:dyDescent="0.15">
      <c r="A58" s="9">
        <v>7</v>
      </c>
      <c r="B58" s="24" t="str">
        <f>'申込書（リレー種目）'!R13</f>
        <v/>
      </c>
      <c r="C58" s="24" t="str">
        <f>'申込書（リレー種目）'!X13</f>
        <v/>
      </c>
      <c r="D58" s="24" t="str">
        <f>'申込書（リレー種目）'!Y13</f>
        <v/>
      </c>
      <c r="E58" s="24" t="str">
        <f>'申込書（リレー種目）'!Z13</f>
        <v/>
      </c>
      <c r="F58" s="24" t="str">
        <f>'申込書（リレー種目）'!AA13</f>
        <v/>
      </c>
      <c r="G58" s="24" t="str">
        <f>'申込書（リレー種目）'!AB13</f>
        <v/>
      </c>
      <c r="H58" s="24" t="str">
        <f>'申込書（リレー種目）'!AC13</f>
        <v/>
      </c>
      <c r="I58" s="24" t="str">
        <f>'申込書（リレー種目）'!AD13</f>
        <v/>
      </c>
    </row>
    <row r="59" spans="1:10" x14ac:dyDescent="0.15">
      <c r="A59" s="9">
        <v>8</v>
      </c>
      <c r="B59" s="24" t="str">
        <f>'申込書（リレー種目）'!R14</f>
        <v/>
      </c>
      <c r="C59" s="24" t="str">
        <f>'申込書（リレー種目）'!X14</f>
        <v/>
      </c>
      <c r="D59" s="24" t="str">
        <f>'申込書（リレー種目）'!Y14</f>
        <v/>
      </c>
      <c r="E59" s="24" t="str">
        <f>'申込書（リレー種目）'!Z14</f>
        <v/>
      </c>
      <c r="F59" s="24" t="str">
        <f>'申込書（リレー種目）'!AA14</f>
        <v/>
      </c>
      <c r="G59" s="24" t="str">
        <f>'申込書（リレー種目）'!AB14</f>
        <v/>
      </c>
      <c r="H59" s="24" t="str">
        <f>'申込書（リレー種目）'!AC14</f>
        <v/>
      </c>
      <c r="I59" s="24" t="str">
        <f>'申込書（リレー種目）'!AD14</f>
        <v/>
      </c>
    </row>
    <row r="60" spans="1:10" x14ac:dyDescent="0.15">
      <c r="A60" s="9">
        <v>9</v>
      </c>
      <c r="B60" s="24" t="str">
        <f>'申込書（リレー種目）'!R15</f>
        <v/>
      </c>
      <c r="C60" s="24" t="str">
        <f>'申込書（リレー種目）'!X15</f>
        <v/>
      </c>
      <c r="D60" s="24" t="str">
        <f>'申込書（リレー種目）'!Y15</f>
        <v/>
      </c>
      <c r="E60" s="24" t="str">
        <f>'申込書（リレー種目）'!Z15</f>
        <v/>
      </c>
      <c r="F60" s="24" t="str">
        <f>'申込書（リレー種目）'!AA15</f>
        <v/>
      </c>
      <c r="G60" s="24" t="str">
        <f>'申込書（リレー種目）'!AB15</f>
        <v/>
      </c>
      <c r="H60" s="24" t="str">
        <f>'申込書（リレー種目）'!AC15</f>
        <v/>
      </c>
      <c r="I60" s="24" t="str">
        <f>'申込書（リレー種目）'!AD15</f>
        <v/>
      </c>
    </row>
    <row r="61" spans="1:10" x14ac:dyDescent="0.15">
      <c r="A61" s="9">
        <v>10</v>
      </c>
      <c r="B61" s="24" t="str">
        <f>'申込書（リレー種目）'!R16</f>
        <v/>
      </c>
      <c r="C61" s="24" t="str">
        <f>'申込書（リレー種目）'!X16</f>
        <v/>
      </c>
      <c r="D61" s="24" t="str">
        <f>'申込書（リレー種目）'!Y16</f>
        <v/>
      </c>
      <c r="E61" s="24" t="str">
        <f>'申込書（リレー種目）'!Z16</f>
        <v/>
      </c>
      <c r="F61" s="24" t="str">
        <f>'申込書（リレー種目）'!AA16</f>
        <v/>
      </c>
      <c r="G61" s="24" t="str">
        <f>'申込書（リレー種目）'!AB16</f>
        <v/>
      </c>
      <c r="H61" s="24" t="str">
        <f>'申込書（リレー種目）'!AC16</f>
        <v/>
      </c>
      <c r="I61" s="24" t="str">
        <f>'申込書（リレー種目）'!AD16</f>
        <v/>
      </c>
    </row>
    <row r="62" spans="1:10" x14ac:dyDescent="0.15">
      <c r="A62" s="9">
        <v>11</v>
      </c>
      <c r="B62" s="24" t="str">
        <f>'申込書（リレー種目）'!R17</f>
        <v/>
      </c>
      <c r="C62" s="24" t="str">
        <f>'申込書（リレー種目）'!X17</f>
        <v/>
      </c>
      <c r="D62" s="24" t="str">
        <f>'申込書（リレー種目）'!Y17</f>
        <v/>
      </c>
      <c r="E62" s="24" t="str">
        <f>'申込書（リレー種目）'!Z17</f>
        <v/>
      </c>
      <c r="F62" s="24" t="str">
        <f>'申込書（リレー種目）'!AA17</f>
        <v/>
      </c>
      <c r="G62" s="24" t="str">
        <f>'申込書（リレー種目）'!AB17</f>
        <v/>
      </c>
      <c r="H62" s="24" t="str">
        <f>'申込書（リレー種目）'!AC17</f>
        <v/>
      </c>
      <c r="I62" s="24" t="str">
        <f>'申込書（リレー種目）'!AD17</f>
        <v/>
      </c>
    </row>
    <row r="63" spans="1:10" x14ac:dyDescent="0.15">
      <c r="A63" s="9">
        <v>12</v>
      </c>
      <c r="B63" s="24" t="str">
        <f>'申込書（リレー種目）'!R18</f>
        <v/>
      </c>
      <c r="C63" s="24" t="str">
        <f>'申込書（リレー種目）'!X18</f>
        <v/>
      </c>
      <c r="D63" s="24" t="str">
        <f>'申込書（リレー種目）'!Y18</f>
        <v/>
      </c>
      <c r="E63" s="24" t="str">
        <f>'申込書（リレー種目）'!Z18</f>
        <v/>
      </c>
      <c r="F63" s="24" t="str">
        <f>'申込書（リレー種目）'!AA18</f>
        <v/>
      </c>
      <c r="G63" s="24" t="str">
        <f>'申込書（リレー種目）'!AB18</f>
        <v/>
      </c>
      <c r="H63" s="24" t="str">
        <f>'申込書（リレー種目）'!AC18</f>
        <v/>
      </c>
      <c r="I63" s="24" t="str">
        <f>'申込書（リレー種目）'!AD18</f>
        <v/>
      </c>
    </row>
    <row r="64" spans="1:10" x14ac:dyDescent="0.15">
      <c r="A64" s="9">
        <v>13</v>
      </c>
      <c r="B64" s="24" t="str">
        <f>'申込書（リレー種目）'!R19</f>
        <v/>
      </c>
      <c r="C64" s="24" t="str">
        <f>'申込書（リレー種目）'!X19</f>
        <v/>
      </c>
      <c r="D64" s="24" t="str">
        <f>'申込書（リレー種目）'!Y19</f>
        <v/>
      </c>
      <c r="E64" s="24" t="str">
        <f>'申込書（リレー種目）'!Z19</f>
        <v/>
      </c>
      <c r="F64" s="24" t="str">
        <f>'申込書（リレー種目）'!AA19</f>
        <v/>
      </c>
      <c r="G64" s="24" t="str">
        <f>'申込書（リレー種目）'!AB19</f>
        <v/>
      </c>
      <c r="H64" s="24" t="str">
        <f>'申込書（リレー種目）'!AC19</f>
        <v/>
      </c>
      <c r="I64" s="24" t="str">
        <f>'申込書（リレー種目）'!AD19</f>
        <v/>
      </c>
    </row>
    <row r="65" spans="1:9" x14ac:dyDescent="0.15">
      <c r="A65" s="9">
        <v>14</v>
      </c>
      <c r="B65" s="24" t="str">
        <f>'申込書（リレー種目）'!R20</f>
        <v/>
      </c>
      <c r="C65" s="24" t="str">
        <f>'申込書（リレー種目）'!X20</f>
        <v/>
      </c>
      <c r="D65" s="24" t="str">
        <f>'申込書（リレー種目）'!Y20</f>
        <v/>
      </c>
      <c r="E65" s="24" t="str">
        <f>'申込書（リレー種目）'!Z20</f>
        <v/>
      </c>
      <c r="F65" s="24" t="str">
        <f>'申込書（リレー種目）'!AA20</f>
        <v/>
      </c>
      <c r="G65" s="24" t="str">
        <f>'申込書（リレー種目）'!AB20</f>
        <v/>
      </c>
      <c r="H65" s="24" t="str">
        <f>'申込書（リレー種目）'!AC20</f>
        <v/>
      </c>
      <c r="I65" s="24" t="str">
        <f>'申込書（リレー種目）'!AD20</f>
        <v/>
      </c>
    </row>
    <row r="66" spans="1:9" x14ac:dyDescent="0.15">
      <c r="A66" s="9">
        <v>15</v>
      </c>
      <c r="B66" s="24" t="str">
        <f>'申込書（リレー種目）'!R21</f>
        <v/>
      </c>
      <c r="C66" s="24" t="str">
        <f>'申込書（リレー種目）'!X21</f>
        <v/>
      </c>
      <c r="D66" s="24" t="str">
        <f>'申込書（リレー種目）'!Y21</f>
        <v/>
      </c>
      <c r="E66" s="24" t="str">
        <f>'申込書（リレー種目）'!Z21</f>
        <v/>
      </c>
      <c r="F66" s="24" t="str">
        <f>'申込書（リレー種目）'!AA21</f>
        <v/>
      </c>
      <c r="G66" s="24" t="str">
        <f>'申込書（リレー種目）'!AB21</f>
        <v/>
      </c>
      <c r="H66" s="24" t="str">
        <f>'申込書（リレー種目）'!AC21</f>
        <v/>
      </c>
      <c r="I66" s="24" t="str">
        <f>'申込書（リレー種目）'!AD21</f>
        <v/>
      </c>
    </row>
    <row r="67" spans="1:9" x14ac:dyDescent="0.15">
      <c r="A67" s="9">
        <v>16</v>
      </c>
      <c r="B67" s="24" t="str">
        <f>'申込書（リレー種目）'!R22</f>
        <v/>
      </c>
      <c r="C67" s="24" t="str">
        <f>'申込書（リレー種目）'!X22</f>
        <v/>
      </c>
      <c r="D67" s="24" t="str">
        <f>'申込書（リレー種目）'!Y22</f>
        <v/>
      </c>
      <c r="E67" s="24" t="str">
        <f>'申込書（リレー種目）'!Z22</f>
        <v/>
      </c>
      <c r="F67" s="24" t="str">
        <f>'申込書（リレー種目）'!AA22</f>
        <v/>
      </c>
      <c r="G67" s="24" t="str">
        <f>'申込書（リレー種目）'!AB22</f>
        <v/>
      </c>
      <c r="H67" s="24" t="str">
        <f>'申込書（リレー種目）'!AC22</f>
        <v/>
      </c>
      <c r="I67" s="24" t="str">
        <f>'申込書（リレー種目）'!AD22</f>
        <v/>
      </c>
    </row>
    <row r="68" spans="1:9" x14ac:dyDescent="0.15">
      <c r="A68" s="9">
        <v>17</v>
      </c>
      <c r="B68" s="24" t="str">
        <f>'申込書（リレー種目）'!R23</f>
        <v/>
      </c>
      <c r="C68" s="24" t="str">
        <f>'申込書（リレー種目）'!X23</f>
        <v/>
      </c>
      <c r="D68" s="24" t="str">
        <f>'申込書（リレー種目）'!Y23</f>
        <v/>
      </c>
      <c r="E68" s="24" t="str">
        <f>'申込書（リレー種目）'!Z23</f>
        <v/>
      </c>
      <c r="F68" s="24" t="str">
        <f>'申込書（リレー種目）'!AA23</f>
        <v/>
      </c>
      <c r="G68" s="24" t="str">
        <f>'申込書（リレー種目）'!AB23</f>
        <v/>
      </c>
      <c r="H68" s="24" t="str">
        <f>'申込書（リレー種目）'!AC23</f>
        <v/>
      </c>
      <c r="I68" s="24" t="str">
        <f>'申込書（リレー種目）'!AD23</f>
        <v/>
      </c>
    </row>
    <row r="69" spans="1:9" x14ac:dyDescent="0.15">
      <c r="A69" s="9">
        <v>18</v>
      </c>
      <c r="B69" s="24" t="str">
        <f>'申込書（リレー種目）'!R24</f>
        <v/>
      </c>
      <c r="C69" s="24" t="str">
        <f>'申込書（リレー種目）'!X24</f>
        <v/>
      </c>
      <c r="D69" s="24" t="str">
        <f>'申込書（リレー種目）'!Y24</f>
        <v/>
      </c>
      <c r="E69" s="24" t="str">
        <f>'申込書（リレー種目）'!Z24</f>
        <v/>
      </c>
      <c r="F69" s="24" t="str">
        <f>'申込書（リレー種目）'!AA24</f>
        <v/>
      </c>
      <c r="G69" s="24" t="str">
        <f>'申込書（リレー種目）'!AB24</f>
        <v/>
      </c>
      <c r="H69" s="24" t="str">
        <f>'申込書（リレー種目）'!AC24</f>
        <v/>
      </c>
      <c r="I69" s="24" t="str">
        <f>'申込書（リレー種目）'!AD24</f>
        <v/>
      </c>
    </row>
    <row r="70" spans="1:9" x14ac:dyDescent="0.15">
      <c r="A70" s="9">
        <v>19</v>
      </c>
      <c r="B70" s="24" t="str">
        <f>'申込書（リレー種目）'!R25</f>
        <v/>
      </c>
      <c r="C70" s="24" t="str">
        <f>'申込書（リレー種目）'!X25</f>
        <v/>
      </c>
      <c r="D70" s="24" t="str">
        <f>'申込書（リレー種目）'!Y25</f>
        <v/>
      </c>
      <c r="E70" s="24" t="str">
        <f>'申込書（リレー種目）'!Z25</f>
        <v/>
      </c>
      <c r="F70" s="24" t="str">
        <f>'申込書（リレー種目）'!AA25</f>
        <v/>
      </c>
      <c r="G70" s="24" t="str">
        <f>'申込書（リレー種目）'!AB25</f>
        <v/>
      </c>
      <c r="H70" s="24" t="str">
        <f>'申込書（リレー種目）'!AC25</f>
        <v/>
      </c>
      <c r="I70" s="24" t="str">
        <f>'申込書（リレー種目）'!AD25</f>
        <v/>
      </c>
    </row>
    <row r="71" spans="1:9" x14ac:dyDescent="0.15">
      <c r="A71" s="9">
        <v>20</v>
      </c>
      <c r="B71" s="24" t="str">
        <f>'申込書（リレー種目）'!R26</f>
        <v/>
      </c>
      <c r="C71" s="24" t="str">
        <f>'申込書（リレー種目）'!X26</f>
        <v/>
      </c>
      <c r="D71" s="24" t="str">
        <f>'申込書（リレー種目）'!Y26</f>
        <v/>
      </c>
      <c r="E71" s="24" t="str">
        <f>'申込書（リレー種目）'!Z26</f>
        <v/>
      </c>
      <c r="F71" s="24" t="str">
        <f>'申込書（リレー種目）'!AA26</f>
        <v/>
      </c>
      <c r="G71" s="24" t="str">
        <f>'申込書（リレー種目）'!AB26</f>
        <v/>
      </c>
      <c r="H71" s="24" t="str">
        <f>'申込書（リレー種目）'!AC26</f>
        <v/>
      </c>
      <c r="I71" s="24" t="str">
        <f>'申込書（リレー種目）'!AD26</f>
        <v/>
      </c>
    </row>
    <row r="72" spans="1:9" x14ac:dyDescent="0.15">
      <c r="A72" s="9">
        <v>21</v>
      </c>
      <c r="B72" s="24" t="str">
        <f>'申込書（リレー種目）'!R27</f>
        <v/>
      </c>
      <c r="C72" s="24" t="str">
        <f>'申込書（リレー種目）'!X27</f>
        <v/>
      </c>
      <c r="D72" s="24" t="str">
        <f>'申込書（リレー種目）'!Y27</f>
        <v/>
      </c>
      <c r="E72" s="24" t="str">
        <f>'申込書（リレー種目）'!Z27</f>
        <v/>
      </c>
      <c r="F72" s="24" t="str">
        <f>'申込書（リレー種目）'!AA27</f>
        <v/>
      </c>
      <c r="G72" s="24" t="str">
        <f>'申込書（リレー種目）'!AB27</f>
        <v/>
      </c>
      <c r="H72" s="24" t="str">
        <f>'申込書（リレー種目）'!AC27</f>
        <v/>
      </c>
      <c r="I72" s="24" t="str">
        <f>'申込書（リレー種目）'!AD27</f>
        <v/>
      </c>
    </row>
    <row r="73" spans="1:9" x14ac:dyDescent="0.15">
      <c r="A73" s="9">
        <v>22</v>
      </c>
      <c r="B73" s="24" t="str">
        <f>'申込書（リレー種目）'!R28</f>
        <v/>
      </c>
      <c r="C73" s="24" t="str">
        <f>'申込書（リレー種目）'!X28</f>
        <v/>
      </c>
      <c r="D73" s="24" t="str">
        <f>'申込書（リレー種目）'!Y28</f>
        <v/>
      </c>
      <c r="E73" s="24" t="str">
        <f>'申込書（リレー種目）'!Z28</f>
        <v/>
      </c>
      <c r="F73" s="24" t="str">
        <f>'申込書（リレー種目）'!AA28</f>
        <v/>
      </c>
      <c r="G73" s="24" t="str">
        <f>'申込書（リレー種目）'!AB28</f>
        <v/>
      </c>
      <c r="H73" s="24" t="str">
        <f>'申込書（リレー種目）'!AC28</f>
        <v/>
      </c>
      <c r="I73" s="24" t="str">
        <f>'申込書（リレー種目）'!AD28</f>
        <v/>
      </c>
    </row>
    <row r="74" spans="1:9" x14ac:dyDescent="0.15">
      <c r="A74" s="9">
        <v>23</v>
      </c>
      <c r="B74" s="24" t="str">
        <f>'申込書（リレー種目）'!R29</f>
        <v/>
      </c>
      <c r="C74" s="24" t="str">
        <f>'申込書（リレー種目）'!X29</f>
        <v/>
      </c>
      <c r="D74" s="24" t="str">
        <f>'申込書（リレー種目）'!Y29</f>
        <v/>
      </c>
      <c r="E74" s="24" t="str">
        <f>'申込書（リレー種目）'!Z29</f>
        <v/>
      </c>
      <c r="F74" s="24" t="str">
        <f>'申込書（リレー種目）'!AA29</f>
        <v/>
      </c>
      <c r="G74" s="24" t="str">
        <f>'申込書（リレー種目）'!AB29</f>
        <v/>
      </c>
      <c r="H74" s="24" t="str">
        <f>'申込書（リレー種目）'!AC29</f>
        <v/>
      </c>
      <c r="I74" s="24" t="str">
        <f>'申込書（リレー種目）'!AD29</f>
        <v/>
      </c>
    </row>
    <row r="75" spans="1:9" x14ac:dyDescent="0.15">
      <c r="A75" s="9">
        <v>24</v>
      </c>
      <c r="B75" s="24" t="str">
        <f>'申込書（リレー種目）'!R30</f>
        <v/>
      </c>
      <c r="C75" s="24" t="str">
        <f>'申込書（リレー種目）'!X30</f>
        <v/>
      </c>
      <c r="D75" s="24" t="str">
        <f>'申込書（リレー種目）'!Y30</f>
        <v/>
      </c>
      <c r="E75" s="24" t="str">
        <f>'申込書（リレー種目）'!Z30</f>
        <v/>
      </c>
      <c r="F75" s="24" t="str">
        <f>'申込書（リレー種目）'!AA30</f>
        <v/>
      </c>
      <c r="G75" s="24" t="str">
        <f>'申込書（リレー種目）'!AB30</f>
        <v/>
      </c>
      <c r="H75" s="24" t="str">
        <f>'申込書（リレー種目）'!AC30</f>
        <v/>
      </c>
      <c r="I75" s="24" t="str">
        <f>'申込書（リレー種目）'!AD30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5"/>
  <sheetViews>
    <sheetView workbookViewId="0"/>
  </sheetViews>
  <sheetFormatPr defaultRowHeight="13.5" x14ac:dyDescent="0.15"/>
  <cols>
    <col min="1" max="1" width="3.625" style="9" customWidth="1"/>
    <col min="2" max="2" width="26.125" style="9" customWidth="1"/>
    <col min="3" max="3" width="9.5" style="9" bestFit="1" customWidth="1"/>
    <col min="4" max="4" width="11.25" style="9" customWidth="1"/>
    <col min="5" max="5" width="9.875" style="9" customWidth="1"/>
    <col min="6" max="6" width="18.125" style="9" customWidth="1"/>
    <col min="7" max="7" width="7.25" style="9" customWidth="1"/>
    <col min="8" max="13" width="11.125" style="9" customWidth="1"/>
    <col min="14" max="16384" width="9" style="9"/>
  </cols>
  <sheetData>
    <row r="1" spans="1:13" s="21" customFormat="1" x14ac:dyDescent="0.15">
      <c r="B1" s="21" t="s">
        <v>5</v>
      </c>
      <c r="C1" s="22" t="s">
        <v>397</v>
      </c>
      <c r="D1" s="22" t="s">
        <v>377</v>
      </c>
      <c r="E1" s="21" t="s">
        <v>456</v>
      </c>
      <c r="F1" s="21" t="s">
        <v>22</v>
      </c>
      <c r="G1" s="21" t="s">
        <v>463</v>
      </c>
      <c r="H1" s="21" t="s">
        <v>464</v>
      </c>
      <c r="I1" s="21" t="s">
        <v>465</v>
      </c>
      <c r="J1" s="21" t="s">
        <v>466</v>
      </c>
      <c r="K1" s="21" t="s">
        <v>467</v>
      </c>
      <c r="L1" s="21" t="s">
        <v>468</v>
      </c>
      <c r="M1" s="21" t="s">
        <v>469</v>
      </c>
    </row>
    <row r="2" spans="1:13" s="21" customFormat="1" x14ac:dyDescent="0.15">
      <c r="A2" s="21">
        <v>1</v>
      </c>
      <c r="B2" s="21" t="str">
        <f>'申込書（リレー種目）'!S7</f>
        <v/>
      </c>
      <c r="C2" s="21" t="str">
        <f>'申込書（リレー種目）'!T7</f>
        <v/>
      </c>
      <c r="D2" s="21" t="str">
        <f>'申込書（リレー種目）'!U7</f>
        <v/>
      </c>
      <c r="E2" s="23" t="e">
        <f>'申込書（リレー種目）'!$AC$4</f>
        <v>#N/A</v>
      </c>
      <c r="F2" s="23" t="str">
        <f>CONCATENATE('申込書（リレー種目）'!$AA$4,'申込書（リレー種目）'!D7)</f>
        <v>0</v>
      </c>
      <c r="G2" s="23" t="str">
        <f>'申込書（リレー種目）'!W7</f>
        <v/>
      </c>
      <c r="H2" s="23" t="str">
        <f>'申込書（リレー種目）'!R7</f>
        <v/>
      </c>
      <c r="I2" s="23" t="str">
        <f>'申込書（リレー種目）'!R8</f>
        <v/>
      </c>
      <c r="J2" s="23" t="str">
        <f>'申込書（リレー種目）'!R9</f>
        <v/>
      </c>
      <c r="K2" s="23" t="str">
        <f>'申込書（リレー種目）'!R10</f>
        <v/>
      </c>
      <c r="L2" s="23" t="str">
        <f>'申込書（リレー種目）'!R11</f>
        <v/>
      </c>
      <c r="M2" s="23" t="str">
        <f>'申込書（リレー種目）'!R12</f>
        <v/>
      </c>
    </row>
    <row r="3" spans="1:13" x14ac:dyDescent="0.15">
      <c r="A3" s="9">
        <v>2</v>
      </c>
      <c r="B3" s="9" t="str">
        <f>'申込書（リレー種目）'!S13</f>
        <v/>
      </c>
      <c r="C3" s="9" t="str">
        <f>'申込書（リレー種目）'!T13</f>
        <v/>
      </c>
      <c r="D3" s="9" t="str">
        <f>'申込書（リレー種目）'!U13</f>
        <v/>
      </c>
      <c r="E3" s="23" t="e">
        <f>'申込書（リレー種目）'!$AC$4</f>
        <v>#N/A</v>
      </c>
      <c r="F3" s="23" t="str">
        <f>CONCATENATE('申込書（リレー種目）'!$AA$4,'申込書（リレー種目）'!D13)</f>
        <v>0</v>
      </c>
      <c r="G3" s="24" t="str">
        <f>'申込書（リレー種目）'!W13</f>
        <v/>
      </c>
      <c r="H3" s="24" t="str">
        <f>'申込書（リレー種目）'!R13</f>
        <v/>
      </c>
      <c r="I3" s="24" t="str">
        <f>'申込書（リレー種目）'!R14</f>
        <v/>
      </c>
      <c r="J3" s="24" t="str">
        <f>'申込書（リレー種目）'!R15</f>
        <v/>
      </c>
      <c r="K3" s="24" t="str">
        <f>'申込書（リレー種目）'!R16</f>
        <v/>
      </c>
      <c r="L3" s="24" t="str">
        <f>'申込書（リレー種目）'!R17</f>
        <v/>
      </c>
      <c r="M3" s="24" t="str">
        <f>'申込書（リレー種目）'!R18</f>
        <v/>
      </c>
    </row>
    <row r="4" spans="1:13" x14ac:dyDescent="0.15">
      <c r="A4" s="9">
        <v>3</v>
      </c>
      <c r="B4" s="9" t="str">
        <f>'申込書（リレー種目）'!S19</f>
        <v/>
      </c>
      <c r="C4" s="9" t="str">
        <f>'申込書（リレー種目）'!T19</f>
        <v/>
      </c>
      <c r="D4" s="9" t="str">
        <f>'申込書（リレー種目）'!U19</f>
        <v/>
      </c>
      <c r="E4" s="23" t="e">
        <f>'申込書（リレー種目）'!$AC$4</f>
        <v>#N/A</v>
      </c>
      <c r="F4" s="23" t="str">
        <f>CONCATENATE('申込書（リレー種目）'!$AA$4,'申込書（リレー種目）'!D19)</f>
        <v>0</v>
      </c>
      <c r="G4" s="24" t="str">
        <f>'申込書（リレー種目）'!W19</f>
        <v/>
      </c>
      <c r="H4" s="24" t="str">
        <f>'申込書（リレー種目）'!R19</f>
        <v/>
      </c>
      <c r="I4" s="24" t="str">
        <f>'申込書（リレー種目）'!R20</f>
        <v/>
      </c>
      <c r="J4" s="24" t="str">
        <f>'申込書（リレー種目）'!R21</f>
        <v/>
      </c>
      <c r="K4" s="24" t="str">
        <f>'申込書（リレー種目）'!R22</f>
        <v/>
      </c>
      <c r="L4" s="24" t="str">
        <f>'申込書（リレー種目）'!R23</f>
        <v/>
      </c>
      <c r="M4" s="24" t="str">
        <f>'申込書（リレー種目）'!R24</f>
        <v/>
      </c>
    </row>
    <row r="5" spans="1:13" x14ac:dyDescent="0.15">
      <c r="A5" s="9">
        <v>4</v>
      </c>
      <c r="B5" s="9" t="str">
        <f>'申込書（リレー種目）'!S25</f>
        <v/>
      </c>
      <c r="C5" s="9" t="str">
        <f>'申込書（リレー種目）'!T25</f>
        <v/>
      </c>
      <c r="D5" s="9" t="str">
        <f>'申込書（リレー種目）'!U25</f>
        <v/>
      </c>
      <c r="E5" s="23" t="e">
        <f>'申込書（リレー種目）'!$AC$4</f>
        <v>#N/A</v>
      </c>
      <c r="F5" s="23" t="str">
        <f>CONCATENATE('申込書（リレー種目）'!$AA$4,'申込書（リレー種目）'!D25)</f>
        <v>0</v>
      </c>
      <c r="G5" s="24" t="str">
        <f>'申込書（リレー種目）'!W25</f>
        <v/>
      </c>
      <c r="H5" s="24" t="str">
        <f>'申込書（リレー種目）'!R25</f>
        <v/>
      </c>
      <c r="I5" s="24" t="str">
        <f>'申込書（リレー種目）'!R26</f>
        <v/>
      </c>
      <c r="J5" s="24" t="str">
        <f>'申込書（リレー種目）'!R27</f>
        <v/>
      </c>
      <c r="K5" s="24" t="str">
        <f>'申込書（リレー種目）'!R28</f>
        <v/>
      </c>
      <c r="L5" s="24" t="str">
        <f>'申込書（リレー種目）'!R29</f>
        <v/>
      </c>
      <c r="M5" s="24" t="str">
        <f>'申込書（リレー種目）'!R30</f>
        <v/>
      </c>
    </row>
  </sheetData>
  <phoneticPr fontId="7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E7D9-8C29-4C0A-9383-E1651A967F5B}">
  <sheetPr>
    <tabColor rgb="FFFF0000"/>
  </sheetPr>
  <dimension ref="A1:J501"/>
  <sheetViews>
    <sheetView workbookViewId="0"/>
  </sheetViews>
  <sheetFormatPr defaultRowHeight="13.5" x14ac:dyDescent="0.15"/>
  <cols>
    <col min="1" max="1" width="5.625" style="9" customWidth="1"/>
    <col min="2" max="2" width="11" style="9" customWidth="1"/>
    <col min="3" max="3" width="15" style="9" bestFit="1" customWidth="1"/>
    <col min="4" max="4" width="5.25" style="9" customWidth="1"/>
    <col min="5" max="5" width="19.375" style="9" customWidth="1"/>
    <col min="6" max="6" width="14" style="9" customWidth="1"/>
    <col min="7" max="7" width="5.125" style="9" customWidth="1"/>
    <col min="8" max="8" width="9" style="9"/>
    <col min="9" max="9" width="5.125" style="9" customWidth="1"/>
    <col min="10" max="10" width="6.75" style="9" customWidth="1"/>
    <col min="11" max="16384" width="9" style="9"/>
  </cols>
  <sheetData>
    <row r="1" spans="1:10" x14ac:dyDescent="0.15">
      <c r="B1" s="22" t="s">
        <v>14</v>
      </c>
      <c r="C1" s="22" t="s">
        <v>16</v>
      </c>
      <c r="D1" s="22" t="s">
        <v>32</v>
      </c>
      <c r="E1" s="22" t="s">
        <v>22</v>
      </c>
      <c r="F1" s="22" t="s">
        <v>33</v>
      </c>
      <c r="G1" s="22" t="s">
        <v>21</v>
      </c>
      <c r="H1" s="22" t="s">
        <v>28</v>
      </c>
      <c r="I1" s="22" t="s">
        <v>461</v>
      </c>
      <c r="J1" s="22" t="s">
        <v>30</v>
      </c>
    </row>
    <row r="2" spans="1:10" x14ac:dyDescent="0.15">
      <c r="A2" s="9">
        <v>1</v>
      </c>
    </row>
    <row r="3" spans="1:10" x14ac:dyDescent="0.15">
      <c r="A3" s="9">
        <v>2</v>
      </c>
    </row>
    <row r="4" spans="1:10" x14ac:dyDescent="0.15">
      <c r="A4" s="9">
        <v>3</v>
      </c>
    </row>
    <row r="5" spans="1:10" x14ac:dyDescent="0.15">
      <c r="A5" s="9">
        <v>4</v>
      </c>
    </row>
    <row r="6" spans="1:10" x14ac:dyDescent="0.15">
      <c r="A6" s="9">
        <v>5</v>
      </c>
    </row>
    <row r="7" spans="1:10" x14ac:dyDescent="0.15">
      <c r="A7" s="9">
        <v>6</v>
      </c>
    </row>
    <row r="8" spans="1:10" x14ac:dyDescent="0.15">
      <c r="A8" s="9">
        <v>7</v>
      </c>
    </row>
    <row r="9" spans="1:10" x14ac:dyDescent="0.15">
      <c r="A9" s="9">
        <v>8</v>
      </c>
    </row>
    <row r="10" spans="1:10" x14ac:dyDescent="0.15">
      <c r="A10" s="9">
        <v>9</v>
      </c>
    </row>
    <row r="11" spans="1:10" x14ac:dyDescent="0.15">
      <c r="A11" s="9">
        <v>10</v>
      </c>
    </row>
    <row r="12" spans="1:10" x14ac:dyDescent="0.15">
      <c r="A12" s="9">
        <v>11</v>
      </c>
    </row>
    <row r="13" spans="1:10" x14ac:dyDescent="0.15">
      <c r="A13" s="9">
        <v>12</v>
      </c>
    </row>
    <row r="14" spans="1:10" x14ac:dyDescent="0.15">
      <c r="A14" s="9">
        <v>13</v>
      </c>
    </row>
    <row r="15" spans="1:10" x14ac:dyDescent="0.15">
      <c r="A15" s="9">
        <v>14</v>
      </c>
    </row>
    <row r="16" spans="1:10" x14ac:dyDescent="0.15">
      <c r="A16" s="9">
        <v>15</v>
      </c>
    </row>
    <row r="17" spans="1:1" x14ac:dyDescent="0.15">
      <c r="A17" s="9">
        <v>16</v>
      </c>
    </row>
    <row r="18" spans="1:1" x14ac:dyDescent="0.15">
      <c r="A18" s="9">
        <v>17</v>
      </c>
    </row>
    <row r="19" spans="1:1" x14ac:dyDescent="0.15">
      <c r="A19" s="9">
        <v>18</v>
      </c>
    </row>
    <row r="20" spans="1:1" x14ac:dyDescent="0.15">
      <c r="A20" s="9">
        <v>19</v>
      </c>
    </row>
    <row r="21" spans="1:1" x14ac:dyDescent="0.15">
      <c r="A21" s="9">
        <v>20</v>
      </c>
    </row>
    <row r="22" spans="1:1" x14ac:dyDescent="0.15">
      <c r="A22" s="9">
        <v>21</v>
      </c>
    </row>
    <row r="23" spans="1:1" x14ac:dyDescent="0.15">
      <c r="A23" s="9">
        <v>22</v>
      </c>
    </row>
    <row r="24" spans="1:1" x14ac:dyDescent="0.15">
      <c r="A24" s="9">
        <v>23</v>
      </c>
    </row>
    <row r="25" spans="1:1" x14ac:dyDescent="0.15">
      <c r="A25" s="9">
        <v>24</v>
      </c>
    </row>
    <row r="26" spans="1:1" x14ac:dyDescent="0.15">
      <c r="A26" s="9">
        <v>25</v>
      </c>
    </row>
    <row r="27" spans="1:1" x14ac:dyDescent="0.15">
      <c r="A27" s="9">
        <v>26</v>
      </c>
    </row>
    <row r="28" spans="1:1" x14ac:dyDescent="0.15">
      <c r="A28" s="9">
        <v>27</v>
      </c>
    </row>
    <row r="29" spans="1:1" x14ac:dyDescent="0.15">
      <c r="A29" s="9">
        <v>28</v>
      </c>
    </row>
    <row r="30" spans="1:1" x14ac:dyDescent="0.15">
      <c r="A30" s="9">
        <v>29</v>
      </c>
    </row>
    <row r="31" spans="1:1" x14ac:dyDescent="0.15">
      <c r="A31" s="9">
        <v>30</v>
      </c>
    </row>
    <row r="32" spans="1:1" x14ac:dyDescent="0.15">
      <c r="A32" s="9">
        <v>31</v>
      </c>
    </row>
    <row r="33" spans="1:1" x14ac:dyDescent="0.15">
      <c r="A33" s="9">
        <v>32</v>
      </c>
    </row>
    <row r="34" spans="1:1" x14ac:dyDescent="0.15">
      <c r="A34" s="9">
        <v>33</v>
      </c>
    </row>
    <row r="35" spans="1:1" x14ac:dyDescent="0.15">
      <c r="A35" s="9">
        <v>34</v>
      </c>
    </row>
    <row r="36" spans="1:1" x14ac:dyDescent="0.15">
      <c r="A36" s="9">
        <v>35</v>
      </c>
    </row>
    <row r="37" spans="1:1" x14ac:dyDescent="0.15">
      <c r="A37" s="9">
        <v>36</v>
      </c>
    </row>
    <row r="38" spans="1:1" x14ac:dyDescent="0.15">
      <c r="A38" s="9">
        <v>37</v>
      </c>
    </row>
    <row r="39" spans="1:1" x14ac:dyDescent="0.15">
      <c r="A39" s="9">
        <v>38</v>
      </c>
    </row>
    <row r="40" spans="1:1" x14ac:dyDescent="0.15">
      <c r="A40" s="9">
        <v>39</v>
      </c>
    </row>
    <row r="41" spans="1:1" x14ac:dyDescent="0.15">
      <c r="A41" s="9">
        <v>40</v>
      </c>
    </row>
    <row r="42" spans="1:1" x14ac:dyDescent="0.15">
      <c r="A42" s="9">
        <v>41</v>
      </c>
    </row>
    <row r="43" spans="1:1" x14ac:dyDescent="0.15">
      <c r="A43" s="9">
        <v>42</v>
      </c>
    </row>
    <row r="44" spans="1:1" x14ac:dyDescent="0.15">
      <c r="A44" s="9">
        <v>43</v>
      </c>
    </row>
    <row r="45" spans="1:1" x14ac:dyDescent="0.15">
      <c r="A45" s="9">
        <v>44</v>
      </c>
    </row>
    <row r="46" spans="1:1" x14ac:dyDescent="0.15">
      <c r="A46" s="9">
        <v>45</v>
      </c>
    </row>
    <row r="47" spans="1:1" x14ac:dyDescent="0.15">
      <c r="A47" s="9">
        <v>46</v>
      </c>
    </row>
    <row r="48" spans="1:1" x14ac:dyDescent="0.15">
      <c r="A48" s="9">
        <v>47</v>
      </c>
    </row>
    <row r="49" spans="1:1" x14ac:dyDescent="0.15">
      <c r="A49" s="9">
        <v>48</v>
      </c>
    </row>
    <row r="50" spans="1:1" x14ac:dyDescent="0.15">
      <c r="A50" s="9">
        <v>49</v>
      </c>
    </row>
    <row r="51" spans="1:1" x14ac:dyDescent="0.15">
      <c r="A51" s="9">
        <v>50</v>
      </c>
    </row>
    <row r="52" spans="1:1" x14ac:dyDescent="0.15">
      <c r="A52" s="9">
        <v>51</v>
      </c>
    </row>
    <row r="53" spans="1:1" x14ac:dyDescent="0.15">
      <c r="A53" s="9">
        <v>52</v>
      </c>
    </row>
    <row r="54" spans="1:1" x14ac:dyDescent="0.15">
      <c r="A54" s="9">
        <v>53</v>
      </c>
    </row>
    <row r="55" spans="1:1" x14ac:dyDescent="0.15">
      <c r="A55" s="9">
        <v>54</v>
      </c>
    </row>
    <row r="56" spans="1:1" x14ac:dyDescent="0.15">
      <c r="A56" s="9">
        <v>55</v>
      </c>
    </row>
    <row r="57" spans="1:1" x14ac:dyDescent="0.15">
      <c r="A57" s="9">
        <v>56</v>
      </c>
    </row>
    <row r="58" spans="1:1" x14ac:dyDescent="0.15">
      <c r="A58" s="9">
        <v>57</v>
      </c>
    </row>
    <row r="59" spans="1:1" x14ac:dyDescent="0.15">
      <c r="A59" s="9">
        <v>58</v>
      </c>
    </row>
    <row r="60" spans="1:1" x14ac:dyDescent="0.15">
      <c r="A60" s="9">
        <v>59</v>
      </c>
    </row>
    <row r="61" spans="1:1" x14ac:dyDescent="0.15">
      <c r="A61" s="9">
        <v>60</v>
      </c>
    </row>
    <row r="62" spans="1:1" x14ac:dyDescent="0.15">
      <c r="A62" s="9">
        <v>61</v>
      </c>
    </row>
    <row r="63" spans="1:1" x14ac:dyDescent="0.15">
      <c r="A63" s="9">
        <v>62</v>
      </c>
    </row>
    <row r="64" spans="1:1" x14ac:dyDescent="0.15">
      <c r="A64" s="9">
        <v>63</v>
      </c>
    </row>
    <row r="65" spans="1:1" x14ac:dyDescent="0.15">
      <c r="A65" s="9">
        <v>64</v>
      </c>
    </row>
    <row r="66" spans="1:1" x14ac:dyDescent="0.15">
      <c r="A66" s="9">
        <v>65</v>
      </c>
    </row>
    <row r="67" spans="1:1" x14ac:dyDescent="0.15">
      <c r="A67" s="9">
        <v>66</v>
      </c>
    </row>
    <row r="68" spans="1:1" x14ac:dyDescent="0.15">
      <c r="A68" s="9">
        <v>67</v>
      </c>
    </row>
    <row r="69" spans="1:1" x14ac:dyDescent="0.15">
      <c r="A69" s="9">
        <v>68</v>
      </c>
    </row>
    <row r="70" spans="1:1" x14ac:dyDescent="0.15">
      <c r="A70" s="9">
        <v>69</v>
      </c>
    </row>
    <row r="71" spans="1:1" x14ac:dyDescent="0.15">
      <c r="A71" s="9">
        <v>70</v>
      </c>
    </row>
    <row r="72" spans="1:1" x14ac:dyDescent="0.15">
      <c r="A72" s="9">
        <v>71</v>
      </c>
    </row>
    <row r="73" spans="1:1" x14ac:dyDescent="0.15">
      <c r="A73" s="9">
        <v>72</v>
      </c>
    </row>
    <row r="74" spans="1:1" x14ac:dyDescent="0.15">
      <c r="A74" s="9">
        <v>73</v>
      </c>
    </row>
    <row r="75" spans="1:1" x14ac:dyDescent="0.15">
      <c r="A75" s="9">
        <v>74</v>
      </c>
    </row>
    <row r="76" spans="1:1" x14ac:dyDescent="0.15">
      <c r="A76" s="9">
        <v>75</v>
      </c>
    </row>
    <row r="77" spans="1:1" x14ac:dyDescent="0.15">
      <c r="A77" s="9">
        <v>76</v>
      </c>
    </row>
    <row r="78" spans="1:1" x14ac:dyDescent="0.15">
      <c r="A78" s="9">
        <v>77</v>
      </c>
    </row>
    <row r="79" spans="1:1" x14ac:dyDescent="0.15">
      <c r="A79" s="9">
        <v>78</v>
      </c>
    </row>
    <row r="80" spans="1:1" x14ac:dyDescent="0.15">
      <c r="A80" s="9">
        <v>79</v>
      </c>
    </row>
    <row r="81" spans="1:1" x14ac:dyDescent="0.15">
      <c r="A81" s="9">
        <v>80</v>
      </c>
    </row>
    <row r="82" spans="1:1" x14ac:dyDescent="0.15">
      <c r="A82" s="9">
        <v>81</v>
      </c>
    </row>
    <row r="83" spans="1:1" x14ac:dyDescent="0.15">
      <c r="A83" s="9">
        <v>82</v>
      </c>
    </row>
    <row r="84" spans="1:1" x14ac:dyDescent="0.15">
      <c r="A84" s="9">
        <v>83</v>
      </c>
    </row>
    <row r="85" spans="1:1" x14ac:dyDescent="0.15">
      <c r="A85" s="9">
        <v>84</v>
      </c>
    </row>
    <row r="86" spans="1:1" x14ac:dyDescent="0.15">
      <c r="A86" s="9">
        <v>85</v>
      </c>
    </row>
    <row r="87" spans="1:1" x14ac:dyDescent="0.15">
      <c r="A87" s="9">
        <v>86</v>
      </c>
    </row>
    <row r="88" spans="1:1" x14ac:dyDescent="0.15">
      <c r="A88" s="9">
        <v>87</v>
      </c>
    </row>
    <row r="89" spans="1:1" x14ac:dyDescent="0.15">
      <c r="A89" s="9">
        <v>88</v>
      </c>
    </row>
    <row r="90" spans="1:1" x14ac:dyDescent="0.15">
      <c r="A90" s="9">
        <v>89</v>
      </c>
    </row>
    <row r="91" spans="1:1" x14ac:dyDescent="0.15">
      <c r="A91" s="9">
        <v>90</v>
      </c>
    </row>
    <row r="92" spans="1:1" x14ac:dyDescent="0.15">
      <c r="A92" s="9">
        <v>91</v>
      </c>
    </row>
    <row r="93" spans="1:1" x14ac:dyDescent="0.15">
      <c r="A93" s="9">
        <v>92</v>
      </c>
    </row>
    <row r="94" spans="1:1" x14ac:dyDescent="0.15">
      <c r="A94" s="9">
        <v>93</v>
      </c>
    </row>
    <row r="95" spans="1:1" x14ac:dyDescent="0.15">
      <c r="A95" s="9">
        <v>94</v>
      </c>
    </row>
    <row r="96" spans="1:1" x14ac:dyDescent="0.15">
      <c r="A96" s="9">
        <v>95</v>
      </c>
    </row>
    <row r="97" spans="1:1" x14ac:dyDescent="0.15">
      <c r="A97" s="9">
        <v>96</v>
      </c>
    </row>
    <row r="98" spans="1:1" x14ac:dyDescent="0.15">
      <c r="A98" s="9">
        <v>97</v>
      </c>
    </row>
    <row r="99" spans="1:1" x14ac:dyDescent="0.15">
      <c r="A99" s="9">
        <v>98</v>
      </c>
    </row>
    <row r="100" spans="1:1" x14ac:dyDescent="0.15">
      <c r="A100" s="9">
        <v>99</v>
      </c>
    </row>
    <row r="101" spans="1:1" x14ac:dyDescent="0.15">
      <c r="A101" s="9">
        <v>100</v>
      </c>
    </row>
    <row r="102" spans="1:1" x14ac:dyDescent="0.15">
      <c r="A102" s="9">
        <v>101</v>
      </c>
    </row>
    <row r="103" spans="1:1" x14ac:dyDescent="0.15">
      <c r="A103" s="9">
        <v>102</v>
      </c>
    </row>
    <row r="104" spans="1:1" x14ac:dyDescent="0.15">
      <c r="A104" s="9">
        <v>103</v>
      </c>
    </row>
    <row r="105" spans="1:1" x14ac:dyDescent="0.15">
      <c r="A105" s="9">
        <v>104</v>
      </c>
    </row>
    <row r="106" spans="1:1" x14ac:dyDescent="0.15">
      <c r="A106" s="9">
        <v>105</v>
      </c>
    </row>
    <row r="107" spans="1:1" x14ac:dyDescent="0.15">
      <c r="A107" s="9">
        <v>106</v>
      </c>
    </row>
    <row r="108" spans="1:1" x14ac:dyDescent="0.15">
      <c r="A108" s="9">
        <v>107</v>
      </c>
    </row>
    <row r="109" spans="1:1" x14ac:dyDescent="0.15">
      <c r="A109" s="9">
        <v>108</v>
      </c>
    </row>
    <row r="110" spans="1:1" x14ac:dyDescent="0.15">
      <c r="A110" s="9">
        <v>109</v>
      </c>
    </row>
    <row r="111" spans="1:1" x14ac:dyDescent="0.15">
      <c r="A111" s="9">
        <v>110</v>
      </c>
    </row>
    <row r="112" spans="1:1" x14ac:dyDescent="0.15">
      <c r="A112" s="9">
        <v>111</v>
      </c>
    </row>
    <row r="113" spans="1:1" x14ac:dyDescent="0.15">
      <c r="A113" s="9">
        <v>112</v>
      </c>
    </row>
    <row r="114" spans="1:1" x14ac:dyDescent="0.15">
      <c r="A114" s="9">
        <v>113</v>
      </c>
    </row>
    <row r="115" spans="1:1" x14ac:dyDescent="0.15">
      <c r="A115" s="9">
        <v>114</v>
      </c>
    </row>
    <row r="116" spans="1:1" x14ac:dyDescent="0.15">
      <c r="A116" s="9">
        <v>115</v>
      </c>
    </row>
    <row r="117" spans="1:1" x14ac:dyDescent="0.15">
      <c r="A117" s="9">
        <v>116</v>
      </c>
    </row>
    <row r="118" spans="1:1" x14ac:dyDescent="0.15">
      <c r="A118" s="9">
        <v>117</v>
      </c>
    </row>
    <row r="119" spans="1:1" x14ac:dyDescent="0.15">
      <c r="A119" s="9">
        <v>118</v>
      </c>
    </row>
    <row r="120" spans="1:1" x14ac:dyDescent="0.15">
      <c r="A120" s="9">
        <v>119</v>
      </c>
    </row>
    <row r="121" spans="1:1" x14ac:dyDescent="0.15">
      <c r="A121" s="9">
        <v>120</v>
      </c>
    </row>
    <row r="122" spans="1:1" x14ac:dyDescent="0.15">
      <c r="A122" s="9">
        <v>121</v>
      </c>
    </row>
    <row r="123" spans="1:1" x14ac:dyDescent="0.15">
      <c r="A123" s="9">
        <v>122</v>
      </c>
    </row>
    <row r="124" spans="1:1" x14ac:dyDescent="0.15">
      <c r="A124" s="9">
        <v>123</v>
      </c>
    </row>
    <row r="125" spans="1:1" x14ac:dyDescent="0.15">
      <c r="A125" s="9">
        <v>124</v>
      </c>
    </row>
    <row r="126" spans="1:1" x14ac:dyDescent="0.15">
      <c r="A126" s="9">
        <v>125</v>
      </c>
    </row>
    <row r="127" spans="1:1" x14ac:dyDescent="0.15">
      <c r="A127" s="9">
        <v>126</v>
      </c>
    </row>
    <row r="128" spans="1:1" x14ac:dyDescent="0.15">
      <c r="A128" s="9">
        <v>127</v>
      </c>
    </row>
    <row r="129" spans="1:1" x14ac:dyDescent="0.15">
      <c r="A129" s="9">
        <v>128</v>
      </c>
    </row>
    <row r="130" spans="1:1" x14ac:dyDescent="0.15">
      <c r="A130" s="9">
        <v>129</v>
      </c>
    </row>
    <row r="131" spans="1:1" x14ac:dyDescent="0.15">
      <c r="A131" s="9">
        <v>130</v>
      </c>
    </row>
    <row r="132" spans="1:1" x14ac:dyDescent="0.15">
      <c r="A132" s="9">
        <v>131</v>
      </c>
    </row>
    <row r="133" spans="1:1" x14ac:dyDescent="0.15">
      <c r="A133" s="9">
        <v>132</v>
      </c>
    </row>
    <row r="134" spans="1:1" x14ac:dyDescent="0.15">
      <c r="A134" s="9">
        <v>133</v>
      </c>
    </row>
    <row r="135" spans="1:1" x14ac:dyDescent="0.15">
      <c r="A135" s="9">
        <v>134</v>
      </c>
    </row>
    <row r="136" spans="1:1" x14ac:dyDescent="0.15">
      <c r="A136" s="9">
        <v>135</v>
      </c>
    </row>
    <row r="137" spans="1:1" x14ac:dyDescent="0.15">
      <c r="A137" s="9">
        <v>136</v>
      </c>
    </row>
    <row r="138" spans="1:1" x14ac:dyDescent="0.15">
      <c r="A138" s="9">
        <v>137</v>
      </c>
    </row>
    <row r="139" spans="1:1" x14ac:dyDescent="0.15">
      <c r="A139" s="9">
        <v>138</v>
      </c>
    </row>
    <row r="140" spans="1:1" x14ac:dyDescent="0.15">
      <c r="A140" s="9">
        <v>139</v>
      </c>
    </row>
    <row r="141" spans="1:1" x14ac:dyDescent="0.15">
      <c r="A141" s="9">
        <v>140</v>
      </c>
    </row>
    <row r="142" spans="1:1" x14ac:dyDescent="0.15">
      <c r="A142" s="9">
        <v>141</v>
      </c>
    </row>
    <row r="143" spans="1:1" x14ac:dyDescent="0.15">
      <c r="A143" s="9">
        <v>142</v>
      </c>
    </row>
    <row r="144" spans="1:1" x14ac:dyDescent="0.15">
      <c r="A144" s="9">
        <v>143</v>
      </c>
    </row>
    <row r="145" spans="1:1" x14ac:dyDescent="0.15">
      <c r="A145" s="9">
        <v>144</v>
      </c>
    </row>
    <row r="146" spans="1:1" x14ac:dyDescent="0.15">
      <c r="A146" s="9">
        <v>145</v>
      </c>
    </row>
    <row r="147" spans="1:1" x14ac:dyDescent="0.15">
      <c r="A147" s="9">
        <v>146</v>
      </c>
    </row>
    <row r="148" spans="1:1" x14ac:dyDescent="0.15">
      <c r="A148" s="9">
        <v>147</v>
      </c>
    </row>
    <row r="149" spans="1:1" x14ac:dyDescent="0.15">
      <c r="A149" s="9">
        <v>148</v>
      </c>
    </row>
    <row r="150" spans="1:1" x14ac:dyDescent="0.15">
      <c r="A150" s="9">
        <v>149</v>
      </c>
    </row>
    <row r="151" spans="1:1" x14ac:dyDescent="0.15">
      <c r="A151" s="9">
        <v>150</v>
      </c>
    </row>
    <row r="152" spans="1:1" x14ac:dyDescent="0.15">
      <c r="A152" s="9">
        <v>151</v>
      </c>
    </row>
    <row r="153" spans="1:1" x14ac:dyDescent="0.15">
      <c r="A153" s="9">
        <v>152</v>
      </c>
    </row>
    <row r="154" spans="1:1" x14ac:dyDescent="0.15">
      <c r="A154" s="9">
        <v>153</v>
      </c>
    </row>
    <row r="155" spans="1:1" x14ac:dyDescent="0.15">
      <c r="A155" s="9">
        <v>154</v>
      </c>
    </row>
    <row r="156" spans="1:1" x14ac:dyDescent="0.15">
      <c r="A156" s="9">
        <v>155</v>
      </c>
    </row>
    <row r="157" spans="1:1" x14ac:dyDescent="0.15">
      <c r="A157" s="9">
        <v>156</v>
      </c>
    </row>
    <row r="158" spans="1:1" x14ac:dyDescent="0.15">
      <c r="A158" s="9">
        <v>157</v>
      </c>
    </row>
    <row r="159" spans="1:1" x14ac:dyDescent="0.15">
      <c r="A159" s="9">
        <v>158</v>
      </c>
    </row>
    <row r="160" spans="1:1" x14ac:dyDescent="0.15">
      <c r="A160" s="9">
        <v>159</v>
      </c>
    </row>
    <row r="161" spans="1:1" x14ac:dyDescent="0.15">
      <c r="A161" s="9">
        <v>160</v>
      </c>
    </row>
    <row r="162" spans="1:1" x14ac:dyDescent="0.15">
      <c r="A162" s="9">
        <v>161</v>
      </c>
    </row>
    <row r="163" spans="1:1" x14ac:dyDescent="0.15">
      <c r="A163" s="9">
        <v>162</v>
      </c>
    </row>
    <row r="164" spans="1:1" x14ac:dyDescent="0.15">
      <c r="A164" s="9">
        <v>163</v>
      </c>
    </row>
    <row r="165" spans="1:1" x14ac:dyDescent="0.15">
      <c r="A165" s="9">
        <v>164</v>
      </c>
    </row>
    <row r="166" spans="1:1" x14ac:dyDescent="0.15">
      <c r="A166" s="9">
        <v>165</v>
      </c>
    </row>
    <row r="167" spans="1:1" x14ac:dyDescent="0.15">
      <c r="A167" s="9">
        <v>166</v>
      </c>
    </row>
    <row r="168" spans="1:1" x14ac:dyDescent="0.15">
      <c r="A168" s="9">
        <v>167</v>
      </c>
    </row>
    <row r="169" spans="1:1" x14ac:dyDescent="0.15">
      <c r="A169" s="9">
        <v>168</v>
      </c>
    </row>
    <row r="170" spans="1:1" x14ac:dyDescent="0.15">
      <c r="A170" s="9">
        <v>169</v>
      </c>
    </row>
    <row r="171" spans="1:1" x14ac:dyDescent="0.15">
      <c r="A171" s="9">
        <v>170</v>
      </c>
    </row>
    <row r="172" spans="1:1" x14ac:dyDescent="0.15">
      <c r="A172" s="9">
        <v>171</v>
      </c>
    </row>
    <row r="173" spans="1:1" x14ac:dyDescent="0.15">
      <c r="A173" s="9">
        <v>172</v>
      </c>
    </row>
    <row r="174" spans="1:1" x14ac:dyDescent="0.15">
      <c r="A174" s="9">
        <v>173</v>
      </c>
    </row>
    <row r="175" spans="1:1" x14ac:dyDescent="0.15">
      <c r="A175" s="9">
        <v>174</v>
      </c>
    </row>
    <row r="176" spans="1:1" x14ac:dyDescent="0.15">
      <c r="A176" s="9">
        <v>175</v>
      </c>
    </row>
    <row r="177" spans="1:1" x14ac:dyDescent="0.15">
      <c r="A177" s="9">
        <v>176</v>
      </c>
    </row>
    <row r="178" spans="1:1" x14ac:dyDescent="0.15">
      <c r="A178" s="9">
        <v>177</v>
      </c>
    </row>
    <row r="179" spans="1:1" x14ac:dyDescent="0.15">
      <c r="A179" s="9">
        <v>178</v>
      </c>
    </row>
    <row r="180" spans="1:1" x14ac:dyDescent="0.15">
      <c r="A180" s="9">
        <v>179</v>
      </c>
    </row>
    <row r="181" spans="1:1" x14ac:dyDescent="0.15">
      <c r="A181" s="9">
        <v>180</v>
      </c>
    </row>
    <row r="182" spans="1:1" x14ac:dyDescent="0.15">
      <c r="A182" s="9">
        <v>181</v>
      </c>
    </row>
    <row r="183" spans="1:1" x14ac:dyDescent="0.15">
      <c r="A183" s="9">
        <v>182</v>
      </c>
    </row>
    <row r="184" spans="1:1" x14ac:dyDescent="0.15">
      <c r="A184" s="9">
        <v>183</v>
      </c>
    </row>
    <row r="185" spans="1:1" x14ac:dyDescent="0.15">
      <c r="A185" s="9">
        <v>184</v>
      </c>
    </row>
    <row r="186" spans="1:1" x14ac:dyDescent="0.15">
      <c r="A186" s="9">
        <v>185</v>
      </c>
    </row>
    <row r="187" spans="1:1" x14ac:dyDescent="0.15">
      <c r="A187" s="9">
        <v>186</v>
      </c>
    </row>
    <row r="188" spans="1:1" x14ac:dyDescent="0.15">
      <c r="A188" s="9">
        <v>187</v>
      </c>
    </row>
    <row r="189" spans="1:1" x14ac:dyDescent="0.15">
      <c r="A189" s="9">
        <v>188</v>
      </c>
    </row>
    <row r="190" spans="1:1" x14ac:dyDescent="0.15">
      <c r="A190" s="9">
        <v>189</v>
      </c>
    </row>
    <row r="191" spans="1:1" x14ac:dyDescent="0.15">
      <c r="A191" s="9">
        <v>190</v>
      </c>
    </row>
    <row r="192" spans="1:1" x14ac:dyDescent="0.15">
      <c r="A192" s="9">
        <v>191</v>
      </c>
    </row>
    <row r="193" spans="1:1" x14ac:dyDescent="0.15">
      <c r="A193" s="9">
        <v>192</v>
      </c>
    </row>
    <row r="194" spans="1:1" x14ac:dyDescent="0.15">
      <c r="A194" s="9">
        <v>193</v>
      </c>
    </row>
    <row r="195" spans="1:1" x14ac:dyDescent="0.15">
      <c r="A195" s="9">
        <v>194</v>
      </c>
    </row>
    <row r="196" spans="1:1" x14ac:dyDescent="0.15">
      <c r="A196" s="9">
        <v>195</v>
      </c>
    </row>
    <row r="197" spans="1:1" x14ac:dyDescent="0.15">
      <c r="A197" s="9">
        <v>196</v>
      </c>
    </row>
    <row r="198" spans="1:1" x14ac:dyDescent="0.15">
      <c r="A198" s="9">
        <v>197</v>
      </c>
    </row>
    <row r="199" spans="1:1" x14ac:dyDescent="0.15">
      <c r="A199" s="9">
        <v>198</v>
      </c>
    </row>
    <row r="200" spans="1:1" x14ac:dyDescent="0.15">
      <c r="A200" s="9">
        <v>199</v>
      </c>
    </row>
    <row r="201" spans="1:1" x14ac:dyDescent="0.15">
      <c r="A201" s="9">
        <v>200</v>
      </c>
    </row>
    <row r="202" spans="1:1" x14ac:dyDescent="0.15">
      <c r="A202" s="9">
        <v>201</v>
      </c>
    </row>
    <row r="203" spans="1:1" x14ac:dyDescent="0.15">
      <c r="A203" s="9">
        <v>202</v>
      </c>
    </row>
    <row r="204" spans="1:1" x14ac:dyDescent="0.15">
      <c r="A204" s="9">
        <v>203</v>
      </c>
    </row>
    <row r="205" spans="1:1" x14ac:dyDescent="0.15">
      <c r="A205" s="9">
        <v>204</v>
      </c>
    </row>
    <row r="206" spans="1:1" x14ac:dyDescent="0.15">
      <c r="A206" s="9">
        <v>205</v>
      </c>
    </row>
    <row r="207" spans="1:1" x14ac:dyDescent="0.15">
      <c r="A207" s="9">
        <v>206</v>
      </c>
    </row>
    <row r="208" spans="1:1" x14ac:dyDescent="0.15">
      <c r="A208" s="9">
        <v>207</v>
      </c>
    </row>
    <row r="209" spans="1:1" x14ac:dyDescent="0.15">
      <c r="A209" s="9">
        <v>208</v>
      </c>
    </row>
    <row r="210" spans="1:1" x14ac:dyDescent="0.15">
      <c r="A210" s="9">
        <v>209</v>
      </c>
    </row>
    <row r="211" spans="1:1" x14ac:dyDescent="0.15">
      <c r="A211" s="9">
        <v>210</v>
      </c>
    </row>
    <row r="212" spans="1:1" x14ac:dyDescent="0.15">
      <c r="A212" s="9">
        <v>211</v>
      </c>
    </row>
    <row r="213" spans="1:1" x14ac:dyDescent="0.15">
      <c r="A213" s="9">
        <v>212</v>
      </c>
    </row>
    <row r="214" spans="1:1" x14ac:dyDescent="0.15">
      <c r="A214" s="9">
        <v>213</v>
      </c>
    </row>
    <row r="215" spans="1:1" x14ac:dyDescent="0.15">
      <c r="A215" s="9">
        <v>214</v>
      </c>
    </row>
    <row r="216" spans="1:1" x14ac:dyDescent="0.15">
      <c r="A216" s="9">
        <v>215</v>
      </c>
    </row>
    <row r="217" spans="1:1" x14ac:dyDescent="0.15">
      <c r="A217" s="9">
        <v>216</v>
      </c>
    </row>
    <row r="218" spans="1:1" x14ac:dyDescent="0.15">
      <c r="A218" s="9">
        <v>217</v>
      </c>
    </row>
    <row r="219" spans="1:1" x14ac:dyDescent="0.15">
      <c r="A219" s="9">
        <v>218</v>
      </c>
    </row>
    <row r="220" spans="1:1" x14ac:dyDescent="0.15">
      <c r="A220" s="9">
        <v>219</v>
      </c>
    </row>
    <row r="221" spans="1:1" x14ac:dyDescent="0.15">
      <c r="A221" s="9">
        <v>220</v>
      </c>
    </row>
    <row r="222" spans="1:1" x14ac:dyDescent="0.15">
      <c r="A222" s="9">
        <v>221</v>
      </c>
    </row>
    <row r="223" spans="1:1" x14ac:dyDescent="0.15">
      <c r="A223" s="9">
        <v>222</v>
      </c>
    </row>
    <row r="224" spans="1:1" x14ac:dyDescent="0.15">
      <c r="A224" s="9">
        <v>223</v>
      </c>
    </row>
    <row r="225" spans="1:1" x14ac:dyDescent="0.15">
      <c r="A225" s="9">
        <v>224</v>
      </c>
    </row>
    <row r="226" spans="1:1" x14ac:dyDescent="0.15">
      <c r="A226" s="9">
        <v>225</v>
      </c>
    </row>
    <row r="227" spans="1:1" x14ac:dyDescent="0.15">
      <c r="A227" s="9">
        <v>226</v>
      </c>
    </row>
    <row r="228" spans="1:1" x14ac:dyDescent="0.15">
      <c r="A228" s="9">
        <v>227</v>
      </c>
    </row>
    <row r="229" spans="1:1" x14ac:dyDescent="0.15">
      <c r="A229" s="9">
        <v>228</v>
      </c>
    </row>
    <row r="230" spans="1:1" x14ac:dyDescent="0.15">
      <c r="A230" s="9">
        <v>229</v>
      </c>
    </row>
    <row r="231" spans="1:1" x14ac:dyDescent="0.15">
      <c r="A231" s="9">
        <v>230</v>
      </c>
    </row>
    <row r="232" spans="1:1" x14ac:dyDescent="0.15">
      <c r="A232" s="9">
        <v>231</v>
      </c>
    </row>
    <row r="233" spans="1:1" x14ac:dyDescent="0.15">
      <c r="A233" s="9">
        <v>232</v>
      </c>
    </row>
    <row r="234" spans="1:1" x14ac:dyDescent="0.15">
      <c r="A234" s="9">
        <v>233</v>
      </c>
    </row>
    <row r="235" spans="1:1" x14ac:dyDescent="0.15">
      <c r="A235" s="9">
        <v>234</v>
      </c>
    </row>
    <row r="236" spans="1:1" x14ac:dyDescent="0.15">
      <c r="A236" s="9">
        <v>235</v>
      </c>
    </row>
    <row r="237" spans="1:1" x14ac:dyDescent="0.15">
      <c r="A237" s="9">
        <v>236</v>
      </c>
    </row>
    <row r="238" spans="1:1" x14ac:dyDescent="0.15">
      <c r="A238" s="9">
        <v>237</v>
      </c>
    </row>
    <row r="239" spans="1:1" x14ac:dyDescent="0.15">
      <c r="A239" s="9">
        <v>238</v>
      </c>
    </row>
    <row r="240" spans="1:1" x14ac:dyDescent="0.15">
      <c r="A240" s="9">
        <v>239</v>
      </c>
    </row>
    <row r="241" spans="1:1" x14ac:dyDescent="0.15">
      <c r="A241" s="9">
        <v>240</v>
      </c>
    </row>
    <row r="242" spans="1:1" x14ac:dyDescent="0.15">
      <c r="A242" s="9">
        <v>241</v>
      </c>
    </row>
    <row r="243" spans="1:1" x14ac:dyDescent="0.15">
      <c r="A243" s="9">
        <v>242</v>
      </c>
    </row>
    <row r="244" spans="1:1" x14ac:dyDescent="0.15">
      <c r="A244" s="9">
        <v>243</v>
      </c>
    </row>
    <row r="245" spans="1:1" x14ac:dyDescent="0.15">
      <c r="A245" s="9">
        <v>244</v>
      </c>
    </row>
    <row r="246" spans="1:1" x14ac:dyDescent="0.15">
      <c r="A246" s="9">
        <v>245</v>
      </c>
    </row>
    <row r="247" spans="1:1" x14ac:dyDescent="0.15">
      <c r="A247" s="9">
        <v>246</v>
      </c>
    </row>
    <row r="248" spans="1:1" x14ac:dyDescent="0.15">
      <c r="A248" s="9">
        <v>247</v>
      </c>
    </row>
    <row r="249" spans="1:1" x14ac:dyDescent="0.15">
      <c r="A249" s="9">
        <v>248</v>
      </c>
    </row>
    <row r="250" spans="1:1" x14ac:dyDescent="0.15">
      <c r="A250" s="9">
        <v>249</v>
      </c>
    </row>
    <row r="251" spans="1:1" x14ac:dyDescent="0.15">
      <c r="A251" s="9">
        <v>250</v>
      </c>
    </row>
    <row r="252" spans="1:1" x14ac:dyDescent="0.15">
      <c r="A252" s="9">
        <v>251</v>
      </c>
    </row>
    <row r="253" spans="1:1" x14ac:dyDescent="0.15">
      <c r="A253" s="9">
        <v>252</v>
      </c>
    </row>
    <row r="254" spans="1:1" x14ac:dyDescent="0.15">
      <c r="A254" s="9">
        <v>253</v>
      </c>
    </row>
    <row r="255" spans="1:1" x14ac:dyDescent="0.15">
      <c r="A255" s="9">
        <v>254</v>
      </c>
    </row>
    <row r="256" spans="1:1" x14ac:dyDescent="0.15">
      <c r="A256" s="9">
        <v>255</v>
      </c>
    </row>
    <row r="257" spans="1:1" x14ac:dyDescent="0.15">
      <c r="A257" s="9">
        <v>256</v>
      </c>
    </row>
    <row r="258" spans="1:1" x14ac:dyDescent="0.15">
      <c r="A258" s="9">
        <v>257</v>
      </c>
    </row>
    <row r="259" spans="1:1" x14ac:dyDescent="0.15">
      <c r="A259" s="9">
        <v>258</v>
      </c>
    </row>
    <row r="260" spans="1:1" x14ac:dyDescent="0.15">
      <c r="A260" s="9">
        <v>259</v>
      </c>
    </row>
    <row r="261" spans="1:1" x14ac:dyDescent="0.15">
      <c r="A261" s="9">
        <v>260</v>
      </c>
    </row>
    <row r="262" spans="1:1" x14ac:dyDescent="0.15">
      <c r="A262" s="9">
        <v>261</v>
      </c>
    </row>
    <row r="263" spans="1:1" x14ac:dyDescent="0.15">
      <c r="A263" s="9">
        <v>262</v>
      </c>
    </row>
    <row r="264" spans="1:1" x14ac:dyDescent="0.15">
      <c r="A264" s="9">
        <v>263</v>
      </c>
    </row>
    <row r="265" spans="1:1" x14ac:dyDescent="0.15">
      <c r="A265" s="9">
        <v>264</v>
      </c>
    </row>
    <row r="266" spans="1:1" x14ac:dyDescent="0.15">
      <c r="A266" s="9">
        <v>265</v>
      </c>
    </row>
    <row r="267" spans="1:1" x14ac:dyDescent="0.15">
      <c r="A267" s="9">
        <v>266</v>
      </c>
    </row>
    <row r="268" spans="1:1" x14ac:dyDescent="0.15">
      <c r="A268" s="9">
        <v>267</v>
      </c>
    </row>
    <row r="269" spans="1:1" x14ac:dyDescent="0.15">
      <c r="A269" s="9">
        <v>268</v>
      </c>
    </row>
    <row r="270" spans="1:1" x14ac:dyDescent="0.15">
      <c r="A270" s="9">
        <v>269</v>
      </c>
    </row>
    <row r="271" spans="1:1" x14ac:dyDescent="0.15">
      <c r="A271" s="9">
        <v>270</v>
      </c>
    </row>
    <row r="272" spans="1:1" x14ac:dyDescent="0.15">
      <c r="A272" s="9">
        <v>271</v>
      </c>
    </row>
    <row r="273" spans="1:1" x14ac:dyDescent="0.15">
      <c r="A273" s="9">
        <v>272</v>
      </c>
    </row>
    <row r="274" spans="1:1" x14ac:dyDescent="0.15">
      <c r="A274" s="9">
        <v>273</v>
      </c>
    </row>
    <row r="275" spans="1:1" x14ac:dyDescent="0.15">
      <c r="A275" s="9">
        <v>274</v>
      </c>
    </row>
    <row r="276" spans="1:1" x14ac:dyDescent="0.15">
      <c r="A276" s="9">
        <v>275</v>
      </c>
    </row>
    <row r="277" spans="1:1" x14ac:dyDescent="0.15">
      <c r="A277" s="9">
        <v>276</v>
      </c>
    </row>
    <row r="278" spans="1:1" x14ac:dyDescent="0.15">
      <c r="A278" s="9">
        <v>277</v>
      </c>
    </row>
    <row r="279" spans="1:1" x14ac:dyDescent="0.15">
      <c r="A279" s="9">
        <v>278</v>
      </c>
    </row>
    <row r="280" spans="1:1" x14ac:dyDescent="0.15">
      <c r="A280" s="9">
        <v>279</v>
      </c>
    </row>
    <row r="281" spans="1:1" x14ac:dyDescent="0.15">
      <c r="A281" s="9">
        <v>280</v>
      </c>
    </row>
    <row r="282" spans="1:1" x14ac:dyDescent="0.15">
      <c r="A282" s="9">
        <v>281</v>
      </c>
    </row>
    <row r="283" spans="1:1" x14ac:dyDescent="0.15">
      <c r="A283" s="9">
        <v>282</v>
      </c>
    </row>
    <row r="284" spans="1:1" x14ac:dyDescent="0.15">
      <c r="A284" s="9">
        <v>283</v>
      </c>
    </row>
    <row r="285" spans="1:1" x14ac:dyDescent="0.15">
      <c r="A285" s="9">
        <v>284</v>
      </c>
    </row>
    <row r="286" spans="1:1" x14ac:dyDescent="0.15">
      <c r="A286" s="9">
        <v>285</v>
      </c>
    </row>
    <row r="287" spans="1:1" x14ac:dyDescent="0.15">
      <c r="A287" s="9">
        <v>286</v>
      </c>
    </row>
    <row r="288" spans="1:1" x14ac:dyDescent="0.15">
      <c r="A288" s="9">
        <v>287</v>
      </c>
    </row>
    <row r="289" spans="1:1" x14ac:dyDescent="0.15">
      <c r="A289" s="9">
        <v>288</v>
      </c>
    </row>
    <row r="290" spans="1:1" x14ac:dyDescent="0.15">
      <c r="A290" s="9">
        <v>289</v>
      </c>
    </row>
    <row r="291" spans="1:1" x14ac:dyDescent="0.15">
      <c r="A291" s="9">
        <v>290</v>
      </c>
    </row>
    <row r="292" spans="1:1" x14ac:dyDescent="0.15">
      <c r="A292" s="9">
        <v>291</v>
      </c>
    </row>
    <row r="293" spans="1:1" x14ac:dyDescent="0.15">
      <c r="A293" s="9">
        <v>292</v>
      </c>
    </row>
    <row r="294" spans="1:1" x14ac:dyDescent="0.15">
      <c r="A294" s="9">
        <v>293</v>
      </c>
    </row>
    <row r="295" spans="1:1" x14ac:dyDescent="0.15">
      <c r="A295" s="9">
        <v>294</v>
      </c>
    </row>
    <row r="296" spans="1:1" x14ac:dyDescent="0.15">
      <c r="A296" s="9">
        <v>295</v>
      </c>
    </row>
    <row r="297" spans="1:1" x14ac:dyDescent="0.15">
      <c r="A297" s="9">
        <v>296</v>
      </c>
    </row>
    <row r="298" spans="1:1" x14ac:dyDescent="0.15">
      <c r="A298" s="9">
        <v>297</v>
      </c>
    </row>
    <row r="299" spans="1:1" x14ac:dyDescent="0.15">
      <c r="A299" s="9">
        <v>298</v>
      </c>
    </row>
    <row r="300" spans="1:1" x14ac:dyDescent="0.15">
      <c r="A300" s="9">
        <v>299</v>
      </c>
    </row>
    <row r="301" spans="1:1" x14ac:dyDescent="0.15">
      <c r="A301" s="9">
        <v>300</v>
      </c>
    </row>
    <row r="302" spans="1:1" x14ac:dyDescent="0.15">
      <c r="A302" s="9">
        <v>301</v>
      </c>
    </row>
    <row r="303" spans="1:1" x14ac:dyDescent="0.15">
      <c r="A303" s="9">
        <v>302</v>
      </c>
    </row>
    <row r="304" spans="1:1" x14ac:dyDescent="0.15">
      <c r="A304" s="9">
        <v>303</v>
      </c>
    </row>
    <row r="305" spans="1:1" x14ac:dyDescent="0.15">
      <c r="A305" s="9">
        <v>304</v>
      </c>
    </row>
    <row r="306" spans="1:1" x14ac:dyDescent="0.15">
      <c r="A306" s="9">
        <v>305</v>
      </c>
    </row>
    <row r="307" spans="1:1" x14ac:dyDescent="0.15">
      <c r="A307" s="9">
        <v>306</v>
      </c>
    </row>
    <row r="308" spans="1:1" x14ac:dyDescent="0.15">
      <c r="A308" s="9">
        <v>307</v>
      </c>
    </row>
    <row r="309" spans="1:1" x14ac:dyDescent="0.15">
      <c r="A309" s="9">
        <v>308</v>
      </c>
    </row>
    <row r="310" spans="1:1" x14ac:dyDescent="0.15">
      <c r="A310" s="9">
        <v>309</v>
      </c>
    </row>
    <row r="311" spans="1:1" x14ac:dyDescent="0.15">
      <c r="A311" s="9">
        <v>310</v>
      </c>
    </row>
    <row r="312" spans="1:1" x14ac:dyDescent="0.15">
      <c r="A312" s="9">
        <v>311</v>
      </c>
    </row>
    <row r="313" spans="1:1" x14ac:dyDescent="0.15">
      <c r="A313" s="9">
        <v>312</v>
      </c>
    </row>
    <row r="314" spans="1:1" x14ac:dyDescent="0.15">
      <c r="A314" s="9">
        <v>313</v>
      </c>
    </row>
    <row r="315" spans="1:1" x14ac:dyDescent="0.15">
      <c r="A315" s="9">
        <v>314</v>
      </c>
    </row>
    <row r="316" spans="1:1" x14ac:dyDescent="0.15">
      <c r="A316" s="9">
        <v>315</v>
      </c>
    </row>
    <row r="317" spans="1:1" x14ac:dyDescent="0.15">
      <c r="A317" s="9">
        <v>316</v>
      </c>
    </row>
    <row r="318" spans="1:1" x14ac:dyDescent="0.15">
      <c r="A318" s="9">
        <v>317</v>
      </c>
    </row>
    <row r="319" spans="1:1" x14ac:dyDescent="0.15">
      <c r="A319" s="9">
        <v>318</v>
      </c>
    </row>
    <row r="320" spans="1:1" x14ac:dyDescent="0.15">
      <c r="A320" s="9">
        <v>319</v>
      </c>
    </row>
    <row r="321" spans="1:1" x14ac:dyDescent="0.15">
      <c r="A321" s="9">
        <v>320</v>
      </c>
    </row>
    <row r="322" spans="1:1" x14ac:dyDescent="0.15">
      <c r="A322" s="9">
        <v>321</v>
      </c>
    </row>
    <row r="323" spans="1:1" x14ac:dyDescent="0.15">
      <c r="A323" s="9">
        <v>322</v>
      </c>
    </row>
    <row r="324" spans="1:1" x14ac:dyDescent="0.15">
      <c r="A324" s="9">
        <v>323</v>
      </c>
    </row>
    <row r="325" spans="1:1" x14ac:dyDescent="0.15">
      <c r="A325" s="9">
        <v>324</v>
      </c>
    </row>
    <row r="326" spans="1:1" x14ac:dyDescent="0.15">
      <c r="A326" s="9">
        <v>325</v>
      </c>
    </row>
    <row r="327" spans="1:1" x14ac:dyDescent="0.15">
      <c r="A327" s="9">
        <v>326</v>
      </c>
    </row>
    <row r="328" spans="1:1" x14ac:dyDescent="0.15">
      <c r="A328" s="9">
        <v>327</v>
      </c>
    </row>
    <row r="329" spans="1:1" x14ac:dyDescent="0.15">
      <c r="A329" s="9">
        <v>328</v>
      </c>
    </row>
    <row r="330" spans="1:1" x14ac:dyDescent="0.15">
      <c r="A330" s="9">
        <v>329</v>
      </c>
    </row>
    <row r="331" spans="1:1" x14ac:dyDescent="0.15">
      <c r="A331" s="9">
        <v>330</v>
      </c>
    </row>
    <row r="332" spans="1:1" x14ac:dyDescent="0.15">
      <c r="A332" s="9">
        <v>331</v>
      </c>
    </row>
    <row r="333" spans="1:1" x14ac:dyDescent="0.15">
      <c r="A333" s="9">
        <v>332</v>
      </c>
    </row>
    <row r="334" spans="1:1" x14ac:dyDescent="0.15">
      <c r="A334" s="9">
        <v>333</v>
      </c>
    </row>
    <row r="335" spans="1:1" x14ac:dyDescent="0.15">
      <c r="A335" s="9">
        <v>334</v>
      </c>
    </row>
    <row r="336" spans="1:1" x14ac:dyDescent="0.15">
      <c r="A336" s="9">
        <v>335</v>
      </c>
    </row>
    <row r="337" spans="1:1" x14ac:dyDescent="0.15">
      <c r="A337" s="9">
        <v>336</v>
      </c>
    </row>
    <row r="338" spans="1:1" x14ac:dyDescent="0.15">
      <c r="A338" s="9">
        <v>337</v>
      </c>
    </row>
    <row r="339" spans="1:1" x14ac:dyDescent="0.15">
      <c r="A339" s="9">
        <v>338</v>
      </c>
    </row>
    <row r="340" spans="1:1" x14ac:dyDescent="0.15">
      <c r="A340" s="9">
        <v>339</v>
      </c>
    </row>
    <row r="341" spans="1:1" x14ac:dyDescent="0.15">
      <c r="A341" s="9">
        <v>340</v>
      </c>
    </row>
    <row r="342" spans="1:1" x14ac:dyDescent="0.15">
      <c r="A342" s="9">
        <v>341</v>
      </c>
    </row>
    <row r="343" spans="1:1" x14ac:dyDescent="0.15">
      <c r="A343" s="9">
        <v>342</v>
      </c>
    </row>
    <row r="344" spans="1:1" x14ac:dyDescent="0.15">
      <c r="A344" s="9">
        <v>343</v>
      </c>
    </row>
    <row r="345" spans="1:1" x14ac:dyDescent="0.15">
      <c r="A345" s="9">
        <v>344</v>
      </c>
    </row>
    <row r="346" spans="1:1" x14ac:dyDescent="0.15">
      <c r="A346" s="9">
        <v>345</v>
      </c>
    </row>
    <row r="347" spans="1:1" x14ac:dyDescent="0.15">
      <c r="A347" s="9">
        <v>346</v>
      </c>
    </row>
    <row r="348" spans="1:1" x14ac:dyDescent="0.15">
      <c r="A348" s="9">
        <v>347</v>
      </c>
    </row>
    <row r="349" spans="1:1" x14ac:dyDescent="0.15">
      <c r="A349" s="9">
        <v>348</v>
      </c>
    </row>
    <row r="350" spans="1:1" x14ac:dyDescent="0.15">
      <c r="A350" s="9">
        <v>349</v>
      </c>
    </row>
    <row r="351" spans="1:1" x14ac:dyDescent="0.15">
      <c r="A351" s="9">
        <v>350</v>
      </c>
    </row>
    <row r="352" spans="1:1" x14ac:dyDescent="0.15">
      <c r="A352" s="9">
        <v>351</v>
      </c>
    </row>
    <row r="353" spans="1:1" x14ac:dyDescent="0.15">
      <c r="A353" s="9">
        <v>352</v>
      </c>
    </row>
    <row r="354" spans="1:1" x14ac:dyDescent="0.15">
      <c r="A354" s="9">
        <v>353</v>
      </c>
    </row>
    <row r="355" spans="1:1" x14ac:dyDescent="0.15">
      <c r="A355" s="9">
        <v>354</v>
      </c>
    </row>
    <row r="356" spans="1:1" x14ac:dyDescent="0.15">
      <c r="A356" s="9">
        <v>355</v>
      </c>
    </row>
    <row r="357" spans="1:1" x14ac:dyDescent="0.15">
      <c r="A357" s="9">
        <v>356</v>
      </c>
    </row>
    <row r="358" spans="1:1" x14ac:dyDescent="0.15">
      <c r="A358" s="9">
        <v>357</v>
      </c>
    </row>
    <row r="359" spans="1:1" x14ac:dyDescent="0.15">
      <c r="A359" s="9">
        <v>358</v>
      </c>
    </row>
    <row r="360" spans="1:1" x14ac:dyDescent="0.15">
      <c r="A360" s="9">
        <v>359</v>
      </c>
    </row>
    <row r="361" spans="1:1" x14ac:dyDescent="0.15">
      <c r="A361" s="9">
        <v>360</v>
      </c>
    </row>
    <row r="362" spans="1:1" x14ac:dyDescent="0.15">
      <c r="A362" s="9">
        <v>361</v>
      </c>
    </row>
    <row r="363" spans="1:1" x14ac:dyDescent="0.15">
      <c r="A363" s="9">
        <v>362</v>
      </c>
    </row>
    <row r="364" spans="1:1" x14ac:dyDescent="0.15">
      <c r="A364" s="9">
        <v>363</v>
      </c>
    </row>
    <row r="365" spans="1:1" x14ac:dyDescent="0.15">
      <c r="A365" s="9">
        <v>364</v>
      </c>
    </row>
    <row r="366" spans="1:1" x14ac:dyDescent="0.15">
      <c r="A366" s="9">
        <v>365</v>
      </c>
    </row>
    <row r="367" spans="1:1" x14ac:dyDescent="0.15">
      <c r="A367" s="9">
        <v>366</v>
      </c>
    </row>
    <row r="368" spans="1:1" x14ac:dyDescent="0.15">
      <c r="A368" s="9">
        <v>367</v>
      </c>
    </row>
    <row r="369" spans="1:1" x14ac:dyDescent="0.15">
      <c r="A369" s="9">
        <v>368</v>
      </c>
    </row>
    <row r="370" spans="1:1" x14ac:dyDescent="0.15">
      <c r="A370" s="9">
        <v>369</v>
      </c>
    </row>
    <row r="371" spans="1:1" x14ac:dyDescent="0.15">
      <c r="A371" s="9">
        <v>370</v>
      </c>
    </row>
    <row r="372" spans="1:1" x14ac:dyDescent="0.15">
      <c r="A372" s="9">
        <v>371</v>
      </c>
    </row>
    <row r="373" spans="1:1" x14ac:dyDescent="0.15">
      <c r="A373" s="9">
        <v>372</v>
      </c>
    </row>
    <row r="374" spans="1:1" x14ac:dyDescent="0.15">
      <c r="A374" s="9">
        <v>373</v>
      </c>
    </row>
    <row r="375" spans="1:1" x14ac:dyDescent="0.15">
      <c r="A375" s="9">
        <v>374</v>
      </c>
    </row>
    <row r="376" spans="1:1" x14ac:dyDescent="0.15">
      <c r="A376" s="9">
        <v>375</v>
      </c>
    </row>
    <row r="377" spans="1:1" x14ac:dyDescent="0.15">
      <c r="A377" s="9">
        <v>376</v>
      </c>
    </row>
    <row r="378" spans="1:1" x14ac:dyDescent="0.15">
      <c r="A378" s="9">
        <v>377</v>
      </c>
    </row>
    <row r="379" spans="1:1" x14ac:dyDescent="0.15">
      <c r="A379" s="9">
        <v>378</v>
      </c>
    </row>
    <row r="380" spans="1:1" x14ac:dyDescent="0.15">
      <c r="A380" s="9">
        <v>379</v>
      </c>
    </row>
    <row r="381" spans="1:1" x14ac:dyDescent="0.15">
      <c r="A381" s="9">
        <v>380</v>
      </c>
    </row>
    <row r="382" spans="1:1" x14ac:dyDescent="0.15">
      <c r="A382" s="9">
        <v>381</v>
      </c>
    </row>
    <row r="383" spans="1:1" x14ac:dyDescent="0.15">
      <c r="A383" s="9">
        <v>382</v>
      </c>
    </row>
    <row r="384" spans="1:1" x14ac:dyDescent="0.15">
      <c r="A384" s="9">
        <v>383</v>
      </c>
    </row>
    <row r="385" spans="1:1" x14ac:dyDescent="0.15">
      <c r="A385" s="9">
        <v>384</v>
      </c>
    </row>
    <row r="386" spans="1:1" x14ac:dyDescent="0.15">
      <c r="A386" s="9">
        <v>385</v>
      </c>
    </row>
    <row r="387" spans="1:1" x14ac:dyDescent="0.15">
      <c r="A387" s="9">
        <v>386</v>
      </c>
    </row>
    <row r="388" spans="1:1" x14ac:dyDescent="0.15">
      <c r="A388" s="9">
        <v>387</v>
      </c>
    </row>
    <row r="389" spans="1:1" x14ac:dyDescent="0.15">
      <c r="A389" s="9">
        <v>388</v>
      </c>
    </row>
    <row r="390" spans="1:1" x14ac:dyDescent="0.15">
      <c r="A390" s="9">
        <v>389</v>
      </c>
    </row>
    <row r="391" spans="1:1" x14ac:dyDescent="0.15">
      <c r="A391" s="9">
        <v>390</v>
      </c>
    </row>
    <row r="392" spans="1:1" x14ac:dyDescent="0.15">
      <c r="A392" s="9">
        <v>391</v>
      </c>
    </row>
    <row r="393" spans="1:1" x14ac:dyDescent="0.15">
      <c r="A393" s="9">
        <v>392</v>
      </c>
    </row>
    <row r="394" spans="1:1" x14ac:dyDescent="0.15">
      <c r="A394" s="9">
        <v>393</v>
      </c>
    </row>
    <row r="395" spans="1:1" x14ac:dyDescent="0.15">
      <c r="A395" s="9">
        <v>394</v>
      </c>
    </row>
    <row r="396" spans="1:1" x14ac:dyDescent="0.15">
      <c r="A396" s="9">
        <v>395</v>
      </c>
    </row>
    <row r="397" spans="1:1" x14ac:dyDescent="0.15">
      <c r="A397" s="9">
        <v>396</v>
      </c>
    </row>
    <row r="398" spans="1:1" x14ac:dyDescent="0.15">
      <c r="A398" s="9">
        <v>397</v>
      </c>
    </row>
    <row r="399" spans="1:1" x14ac:dyDescent="0.15">
      <c r="A399" s="9">
        <v>398</v>
      </c>
    </row>
    <row r="400" spans="1:1" x14ac:dyDescent="0.15">
      <c r="A400" s="9">
        <v>399</v>
      </c>
    </row>
    <row r="401" spans="1:1" x14ac:dyDescent="0.15">
      <c r="A401" s="9">
        <v>400</v>
      </c>
    </row>
    <row r="402" spans="1:1" x14ac:dyDescent="0.15">
      <c r="A402" s="9">
        <v>401</v>
      </c>
    </row>
    <row r="403" spans="1:1" x14ac:dyDescent="0.15">
      <c r="A403" s="9">
        <v>402</v>
      </c>
    </row>
    <row r="404" spans="1:1" x14ac:dyDescent="0.15">
      <c r="A404" s="9">
        <v>403</v>
      </c>
    </row>
    <row r="405" spans="1:1" x14ac:dyDescent="0.15">
      <c r="A405" s="9">
        <v>404</v>
      </c>
    </row>
    <row r="406" spans="1:1" x14ac:dyDescent="0.15">
      <c r="A406" s="9">
        <v>405</v>
      </c>
    </row>
    <row r="407" spans="1:1" x14ac:dyDescent="0.15">
      <c r="A407" s="9">
        <v>406</v>
      </c>
    </row>
    <row r="408" spans="1:1" x14ac:dyDescent="0.15">
      <c r="A408" s="9">
        <v>407</v>
      </c>
    </row>
    <row r="409" spans="1:1" x14ac:dyDescent="0.15">
      <c r="A409" s="9">
        <v>408</v>
      </c>
    </row>
    <row r="410" spans="1:1" x14ac:dyDescent="0.15">
      <c r="A410" s="9">
        <v>409</v>
      </c>
    </row>
    <row r="411" spans="1:1" x14ac:dyDescent="0.15">
      <c r="A411" s="9">
        <v>410</v>
      </c>
    </row>
    <row r="412" spans="1:1" x14ac:dyDescent="0.15">
      <c r="A412" s="9">
        <v>411</v>
      </c>
    </row>
    <row r="413" spans="1:1" x14ac:dyDescent="0.15">
      <c r="A413" s="9">
        <v>412</v>
      </c>
    </row>
    <row r="414" spans="1:1" x14ac:dyDescent="0.15">
      <c r="A414" s="9">
        <v>413</v>
      </c>
    </row>
    <row r="415" spans="1:1" x14ac:dyDescent="0.15">
      <c r="A415" s="9">
        <v>414</v>
      </c>
    </row>
    <row r="416" spans="1:1" x14ac:dyDescent="0.15">
      <c r="A416" s="9">
        <v>415</v>
      </c>
    </row>
    <row r="417" spans="1:1" x14ac:dyDescent="0.15">
      <c r="A417" s="9">
        <v>416</v>
      </c>
    </row>
    <row r="418" spans="1:1" x14ac:dyDescent="0.15">
      <c r="A418" s="9">
        <v>417</v>
      </c>
    </row>
    <row r="419" spans="1:1" x14ac:dyDescent="0.15">
      <c r="A419" s="9">
        <v>418</v>
      </c>
    </row>
    <row r="420" spans="1:1" x14ac:dyDescent="0.15">
      <c r="A420" s="9">
        <v>419</v>
      </c>
    </row>
    <row r="421" spans="1:1" x14ac:dyDescent="0.15">
      <c r="A421" s="9">
        <v>420</v>
      </c>
    </row>
    <row r="422" spans="1:1" x14ac:dyDescent="0.15">
      <c r="A422" s="9">
        <v>421</v>
      </c>
    </row>
    <row r="423" spans="1:1" x14ac:dyDescent="0.15">
      <c r="A423" s="9">
        <v>422</v>
      </c>
    </row>
    <row r="424" spans="1:1" x14ac:dyDescent="0.15">
      <c r="A424" s="9">
        <v>423</v>
      </c>
    </row>
    <row r="425" spans="1:1" x14ac:dyDescent="0.15">
      <c r="A425" s="9">
        <v>424</v>
      </c>
    </row>
    <row r="426" spans="1:1" x14ac:dyDescent="0.15">
      <c r="A426" s="9">
        <v>425</v>
      </c>
    </row>
    <row r="427" spans="1:1" x14ac:dyDescent="0.15">
      <c r="A427" s="9">
        <v>426</v>
      </c>
    </row>
    <row r="428" spans="1:1" x14ac:dyDescent="0.15">
      <c r="A428" s="9">
        <v>427</v>
      </c>
    </row>
    <row r="429" spans="1:1" x14ac:dyDescent="0.15">
      <c r="A429" s="9">
        <v>428</v>
      </c>
    </row>
    <row r="430" spans="1:1" x14ac:dyDescent="0.15">
      <c r="A430" s="9">
        <v>429</v>
      </c>
    </row>
    <row r="431" spans="1:1" x14ac:dyDescent="0.15">
      <c r="A431" s="9">
        <v>430</v>
      </c>
    </row>
    <row r="432" spans="1:1" x14ac:dyDescent="0.15">
      <c r="A432" s="9">
        <v>431</v>
      </c>
    </row>
    <row r="433" spans="1:1" x14ac:dyDescent="0.15">
      <c r="A433" s="9">
        <v>432</v>
      </c>
    </row>
    <row r="434" spans="1:1" x14ac:dyDescent="0.15">
      <c r="A434" s="9">
        <v>433</v>
      </c>
    </row>
    <row r="435" spans="1:1" x14ac:dyDescent="0.15">
      <c r="A435" s="9">
        <v>434</v>
      </c>
    </row>
    <row r="436" spans="1:1" x14ac:dyDescent="0.15">
      <c r="A436" s="9">
        <v>435</v>
      </c>
    </row>
    <row r="437" spans="1:1" x14ac:dyDescent="0.15">
      <c r="A437" s="9">
        <v>436</v>
      </c>
    </row>
    <row r="438" spans="1:1" x14ac:dyDescent="0.15">
      <c r="A438" s="9">
        <v>437</v>
      </c>
    </row>
    <row r="439" spans="1:1" x14ac:dyDescent="0.15">
      <c r="A439" s="9">
        <v>438</v>
      </c>
    </row>
    <row r="440" spans="1:1" x14ac:dyDescent="0.15">
      <c r="A440" s="9">
        <v>439</v>
      </c>
    </row>
    <row r="441" spans="1:1" x14ac:dyDescent="0.15">
      <c r="A441" s="9">
        <v>440</v>
      </c>
    </row>
    <row r="442" spans="1:1" x14ac:dyDescent="0.15">
      <c r="A442" s="9">
        <v>441</v>
      </c>
    </row>
    <row r="443" spans="1:1" x14ac:dyDescent="0.15">
      <c r="A443" s="9">
        <v>442</v>
      </c>
    </row>
    <row r="444" spans="1:1" x14ac:dyDescent="0.15">
      <c r="A444" s="9">
        <v>443</v>
      </c>
    </row>
    <row r="445" spans="1:1" x14ac:dyDescent="0.15">
      <c r="A445" s="9">
        <v>444</v>
      </c>
    </row>
    <row r="446" spans="1:1" x14ac:dyDescent="0.15">
      <c r="A446" s="9">
        <v>445</v>
      </c>
    </row>
    <row r="447" spans="1:1" x14ac:dyDescent="0.15">
      <c r="A447" s="9">
        <v>446</v>
      </c>
    </row>
    <row r="448" spans="1:1" x14ac:dyDescent="0.15">
      <c r="A448" s="9">
        <v>447</v>
      </c>
    </row>
    <row r="449" spans="1:1" x14ac:dyDescent="0.15">
      <c r="A449" s="9">
        <v>448</v>
      </c>
    </row>
    <row r="450" spans="1:1" x14ac:dyDescent="0.15">
      <c r="A450" s="9">
        <v>449</v>
      </c>
    </row>
    <row r="451" spans="1:1" x14ac:dyDescent="0.15">
      <c r="A451" s="9">
        <v>450</v>
      </c>
    </row>
    <row r="452" spans="1:1" x14ac:dyDescent="0.15">
      <c r="A452" s="9">
        <v>451</v>
      </c>
    </row>
    <row r="453" spans="1:1" x14ac:dyDescent="0.15">
      <c r="A453" s="9">
        <v>452</v>
      </c>
    </row>
    <row r="454" spans="1:1" x14ac:dyDescent="0.15">
      <c r="A454" s="9">
        <v>453</v>
      </c>
    </row>
    <row r="455" spans="1:1" x14ac:dyDescent="0.15">
      <c r="A455" s="9">
        <v>454</v>
      </c>
    </row>
    <row r="456" spans="1:1" x14ac:dyDescent="0.15">
      <c r="A456" s="9">
        <v>455</v>
      </c>
    </row>
    <row r="457" spans="1:1" x14ac:dyDescent="0.15">
      <c r="A457" s="9">
        <v>456</v>
      </c>
    </row>
    <row r="458" spans="1:1" x14ac:dyDescent="0.15">
      <c r="A458" s="9">
        <v>457</v>
      </c>
    </row>
    <row r="459" spans="1:1" x14ac:dyDescent="0.15">
      <c r="A459" s="9">
        <v>458</v>
      </c>
    </row>
    <row r="460" spans="1:1" x14ac:dyDescent="0.15">
      <c r="A460" s="9">
        <v>459</v>
      </c>
    </row>
    <row r="461" spans="1:1" x14ac:dyDescent="0.15">
      <c r="A461" s="9">
        <v>460</v>
      </c>
    </row>
    <row r="462" spans="1:1" x14ac:dyDescent="0.15">
      <c r="A462" s="9">
        <v>461</v>
      </c>
    </row>
    <row r="463" spans="1:1" x14ac:dyDescent="0.15">
      <c r="A463" s="9">
        <v>462</v>
      </c>
    </row>
    <row r="464" spans="1:1" x14ac:dyDescent="0.15">
      <c r="A464" s="9">
        <v>463</v>
      </c>
    </row>
    <row r="465" spans="1:1" x14ac:dyDescent="0.15">
      <c r="A465" s="9">
        <v>464</v>
      </c>
    </row>
    <row r="466" spans="1:1" x14ac:dyDescent="0.15">
      <c r="A466" s="9">
        <v>465</v>
      </c>
    </row>
    <row r="467" spans="1:1" x14ac:dyDescent="0.15">
      <c r="A467" s="9">
        <v>466</v>
      </c>
    </row>
    <row r="468" spans="1:1" x14ac:dyDescent="0.15">
      <c r="A468" s="9">
        <v>467</v>
      </c>
    </row>
    <row r="469" spans="1:1" x14ac:dyDescent="0.15">
      <c r="A469" s="9">
        <v>468</v>
      </c>
    </row>
    <row r="470" spans="1:1" x14ac:dyDescent="0.15">
      <c r="A470" s="9">
        <v>469</v>
      </c>
    </row>
    <row r="471" spans="1:1" x14ac:dyDescent="0.15">
      <c r="A471" s="9">
        <v>470</v>
      </c>
    </row>
    <row r="472" spans="1:1" x14ac:dyDescent="0.15">
      <c r="A472" s="9">
        <v>471</v>
      </c>
    </row>
    <row r="473" spans="1:1" x14ac:dyDescent="0.15">
      <c r="A473" s="9">
        <v>472</v>
      </c>
    </row>
    <row r="474" spans="1:1" x14ac:dyDescent="0.15">
      <c r="A474" s="9">
        <v>473</v>
      </c>
    </row>
    <row r="475" spans="1:1" x14ac:dyDescent="0.15">
      <c r="A475" s="9">
        <v>474</v>
      </c>
    </row>
    <row r="476" spans="1:1" x14ac:dyDescent="0.15">
      <c r="A476" s="9">
        <v>475</v>
      </c>
    </row>
    <row r="477" spans="1:1" x14ac:dyDescent="0.15">
      <c r="A477" s="9">
        <v>476</v>
      </c>
    </row>
    <row r="478" spans="1:1" x14ac:dyDescent="0.15">
      <c r="A478" s="9">
        <v>477</v>
      </c>
    </row>
    <row r="479" spans="1:1" x14ac:dyDescent="0.15">
      <c r="A479" s="9">
        <v>478</v>
      </c>
    </row>
    <row r="480" spans="1:1" x14ac:dyDescent="0.15">
      <c r="A480" s="9">
        <v>479</v>
      </c>
    </row>
    <row r="481" spans="1:1" x14ac:dyDescent="0.15">
      <c r="A481" s="9">
        <v>480</v>
      </c>
    </row>
    <row r="482" spans="1:1" x14ac:dyDescent="0.15">
      <c r="A482" s="9">
        <v>481</v>
      </c>
    </row>
    <row r="483" spans="1:1" x14ac:dyDescent="0.15">
      <c r="A483" s="9">
        <v>482</v>
      </c>
    </row>
    <row r="484" spans="1:1" x14ac:dyDescent="0.15">
      <c r="A484" s="9">
        <v>483</v>
      </c>
    </row>
    <row r="485" spans="1:1" x14ac:dyDescent="0.15">
      <c r="A485" s="9">
        <v>484</v>
      </c>
    </row>
    <row r="486" spans="1:1" x14ac:dyDescent="0.15">
      <c r="A486" s="9">
        <v>485</v>
      </c>
    </row>
    <row r="487" spans="1:1" x14ac:dyDescent="0.15">
      <c r="A487" s="9">
        <v>486</v>
      </c>
    </row>
    <row r="488" spans="1:1" x14ac:dyDescent="0.15">
      <c r="A488" s="9">
        <v>487</v>
      </c>
    </row>
    <row r="489" spans="1:1" x14ac:dyDescent="0.15">
      <c r="A489" s="9">
        <v>488</v>
      </c>
    </row>
    <row r="490" spans="1:1" x14ac:dyDescent="0.15">
      <c r="A490" s="9">
        <v>489</v>
      </c>
    </row>
    <row r="491" spans="1:1" x14ac:dyDescent="0.15">
      <c r="A491" s="9">
        <v>490</v>
      </c>
    </row>
    <row r="492" spans="1:1" x14ac:dyDescent="0.15">
      <c r="A492" s="9">
        <v>491</v>
      </c>
    </row>
    <row r="493" spans="1:1" x14ac:dyDescent="0.15">
      <c r="A493" s="9">
        <v>492</v>
      </c>
    </row>
    <row r="494" spans="1:1" x14ac:dyDescent="0.15">
      <c r="A494" s="9">
        <v>493</v>
      </c>
    </row>
    <row r="495" spans="1:1" x14ac:dyDescent="0.15">
      <c r="A495" s="9">
        <v>494</v>
      </c>
    </row>
    <row r="496" spans="1:1" x14ac:dyDescent="0.15">
      <c r="A496" s="9">
        <v>495</v>
      </c>
    </row>
    <row r="497" spans="1:1" x14ac:dyDescent="0.15">
      <c r="A497" s="9">
        <v>496</v>
      </c>
    </row>
    <row r="498" spans="1:1" x14ac:dyDescent="0.15">
      <c r="A498" s="9">
        <v>497</v>
      </c>
    </row>
    <row r="499" spans="1:1" x14ac:dyDescent="0.15">
      <c r="A499" s="9">
        <v>498</v>
      </c>
    </row>
    <row r="500" spans="1:1" x14ac:dyDescent="0.15">
      <c r="A500" s="9">
        <v>499</v>
      </c>
    </row>
    <row r="501" spans="1:1" x14ac:dyDescent="0.15">
      <c r="A501" s="9">
        <v>500</v>
      </c>
    </row>
  </sheetData>
  <phoneticPr fontId="20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5103-F117-4823-86C4-BEEBF800140E}">
  <sheetPr>
    <tabColor rgb="FFFF0000"/>
  </sheetPr>
  <dimension ref="A1:M19"/>
  <sheetViews>
    <sheetView workbookViewId="0"/>
  </sheetViews>
  <sheetFormatPr defaultRowHeight="13.5" x14ac:dyDescent="0.15"/>
  <cols>
    <col min="1" max="1" width="3.625" style="9" customWidth="1"/>
    <col min="2" max="2" width="26.125" style="9" customWidth="1"/>
    <col min="3" max="3" width="9.5" style="9" bestFit="1" customWidth="1"/>
    <col min="4" max="4" width="11.25" style="9" customWidth="1"/>
    <col min="5" max="5" width="9.875" style="9" customWidth="1"/>
    <col min="6" max="6" width="18.125" style="9" customWidth="1"/>
    <col min="7" max="7" width="7.25" style="9" customWidth="1"/>
    <col min="8" max="13" width="11.125" style="9" customWidth="1"/>
    <col min="14" max="16384" width="9" style="9"/>
  </cols>
  <sheetData>
    <row r="1" spans="1:13" s="21" customFormat="1" x14ac:dyDescent="0.15">
      <c r="B1" s="21" t="s">
        <v>5</v>
      </c>
      <c r="C1" s="22" t="s">
        <v>397</v>
      </c>
      <c r="D1" s="22" t="s">
        <v>377</v>
      </c>
      <c r="E1" s="21" t="s">
        <v>456</v>
      </c>
      <c r="F1" s="21" t="s">
        <v>22</v>
      </c>
      <c r="G1" s="21" t="s">
        <v>463</v>
      </c>
      <c r="H1" s="21" t="s">
        <v>16</v>
      </c>
      <c r="I1" s="21" t="s">
        <v>465</v>
      </c>
      <c r="J1" s="21" t="s">
        <v>466</v>
      </c>
      <c r="K1" s="21" t="s">
        <v>467</v>
      </c>
      <c r="L1" s="21" t="s">
        <v>468</v>
      </c>
      <c r="M1" s="21" t="s">
        <v>469</v>
      </c>
    </row>
    <row r="2" spans="1:13" s="21" customFormat="1" x14ac:dyDescent="0.15">
      <c r="A2" s="21">
        <v>1</v>
      </c>
    </row>
    <row r="3" spans="1:13" x14ac:dyDescent="0.15">
      <c r="A3" s="9">
        <v>2</v>
      </c>
      <c r="E3" s="21"/>
      <c r="F3" s="21"/>
    </row>
    <row r="4" spans="1:13" x14ac:dyDescent="0.15">
      <c r="A4" s="9">
        <v>3</v>
      </c>
      <c r="E4" s="21"/>
      <c r="F4" s="21"/>
    </row>
    <row r="5" spans="1:13" x14ac:dyDescent="0.15">
      <c r="A5" s="9">
        <v>4</v>
      </c>
      <c r="E5" s="21"/>
      <c r="F5" s="21"/>
    </row>
    <row r="6" spans="1:13" x14ac:dyDescent="0.15">
      <c r="A6" s="21">
        <v>5</v>
      </c>
    </row>
    <row r="7" spans="1:13" x14ac:dyDescent="0.15">
      <c r="A7" s="9">
        <v>6</v>
      </c>
    </row>
    <row r="8" spans="1:13" x14ac:dyDescent="0.15">
      <c r="A8" s="9">
        <v>7</v>
      </c>
    </row>
    <row r="9" spans="1:13" x14ac:dyDescent="0.15">
      <c r="A9" s="9">
        <v>8</v>
      </c>
    </row>
    <row r="10" spans="1:13" x14ac:dyDescent="0.15">
      <c r="A10" s="21">
        <v>9</v>
      </c>
    </row>
    <row r="11" spans="1:13" x14ac:dyDescent="0.15">
      <c r="A11" s="9">
        <v>10</v>
      </c>
    </row>
    <row r="12" spans="1:13" x14ac:dyDescent="0.15">
      <c r="A12" s="9">
        <v>11</v>
      </c>
    </row>
    <row r="13" spans="1:13" x14ac:dyDescent="0.15">
      <c r="A13" s="9">
        <v>12</v>
      </c>
    </row>
    <row r="14" spans="1:13" x14ac:dyDescent="0.15">
      <c r="A14" s="21">
        <v>13</v>
      </c>
    </row>
    <row r="15" spans="1:13" x14ac:dyDescent="0.15">
      <c r="A15" s="9">
        <v>14</v>
      </c>
    </row>
    <row r="16" spans="1:13" x14ac:dyDescent="0.15">
      <c r="A16" s="9">
        <v>15</v>
      </c>
    </row>
    <row r="17" spans="1:1" x14ac:dyDescent="0.15">
      <c r="A17" s="9">
        <v>16</v>
      </c>
    </row>
    <row r="18" spans="1:1" x14ac:dyDescent="0.15">
      <c r="A18" s="21">
        <v>17</v>
      </c>
    </row>
    <row r="19" spans="1:1" x14ac:dyDescent="0.15">
      <c r="A19" s="9">
        <v>18</v>
      </c>
    </row>
  </sheetData>
  <phoneticPr fontId="20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F20"/>
  <sheetViews>
    <sheetView workbookViewId="0"/>
  </sheetViews>
  <sheetFormatPr defaultRowHeight="12" x14ac:dyDescent="0.15"/>
  <cols>
    <col min="1" max="1" width="28.875" style="6" bestFit="1" customWidth="1"/>
    <col min="2" max="2" width="9" style="6" bestFit="1" customWidth="1"/>
    <col min="3" max="3" width="14.25" style="7" customWidth="1"/>
    <col min="4" max="5" width="14" style="7" customWidth="1"/>
    <col min="6" max="6" width="16.375" style="6" bestFit="1" customWidth="1"/>
    <col min="7" max="16384" width="9" style="6"/>
  </cols>
  <sheetData>
    <row r="1" spans="1:6" x14ac:dyDescent="0.15">
      <c r="A1" s="6" t="s">
        <v>376</v>
      </c>
      <c r="B1" s="6" t="s">
        <v>397</v>
      </c>
      <c r="C1" s="6" t="s">
        <v>377</v>
      </c>
      <c r="D1" s="7" t="s">
        <v>381</v>
      </c>
    </row>
    <row r="2" spans="1:6" x14ac:dyDescent="0.15">
      <c r="A2" s="6" t="s">
        <v>578</v>
      </c>
      <c r="B2" s="6">
        <v>1</v>
      </c>
      <c r="C2" s="7" t="s">
        <v>579</v>
      </c>
      <c r="D2" s="7" t="s">
        <v>594</v>
      </c>
      <c r="F2" s="8" t="s">
        <v>379</v>
      </c>
    </row>
    <row r="3" spans="1:6" x14ac:dyDescent="0.15">
      <c r="A3" s="6" t="s">
        <v>576</v>
      </c>
      <c r="B3" s="6">
        <v>2</v>
      </c>
      <c r="C3" s="7" t="s">
        <v>577</v>
      </c>
      <c r="D3" s="7" t="s">
        <v>594</v>
      </c>
      <c r="F3" s="8" t="s">
        <v>380</v>
      </c>
    </row>
    <row r="4" spans="1:6" x14ac:dyDescent="0.15">
      <c r="A4" s="6" t="s">
        <v>574</v>
      </c>
      <c r="B4" s="6">
        <v>3</v>
      </c>
      <c r="C4" s="7" t="s">
        <v>575</v>
      </c>
      <c r="D4" s="7" t="s">
        <v>595</v>
      </c>
      <c r="F4" s="8" t="s">
        <v>382</v>
      </c>
    </row>
    <row r="5" spans="1:6" x14ac:dyDescent="0.15">
      <c r="A5" s="6" t="s">
        <v>572</v>
      </c>
      <c r="B5" s="6">
        <v>4</v>
      </c>
      <c r="C5" s="7" t="s">
        <v>573</v>
      </c>
      <c r="D5" s="7" t="s">
        <v>595</v>
      </c>
      <c r="F5" s="8" t="s">
        <v>383</v>
      </c>
    </row>
    <row r="6" spans="1:6" x14ac:dyDescent="0.15">
      <c r="A6" s="6" t="s">
        <v>529</v>
      </c>
      <c r="B6" s="6">
        <v>5</v>
      </c>
      <c r="C6" s="7" t="s">
        <v>533</v>
      </c>
      <c r="D6" s="7" t="s">
        <v>537</v>
      </c>
      <c r="F6" s="8" t="s">
        <v>384</v>
      </c>
    </row>
    <row r="7" spans="1:6" x14ac:dyDescent="0.15">
      <c r="A7" s="6" t="s">
        <v>531</v>
      </c>
      <c r="B7" s="6">
        <v>6</v>
      </c>
      <c r="C7" s="7" t="s">
        <v>535</v>
      </c>
      <c r="D7" s="7" t="s">
        <v>537</v>
      </c>
      <c r="F7" s="8" t="s">
        <v>385</v>
      </c>
    </row>
    <row r="8" spans="1:6" x14ac:dyDescent="0.15">
      <c r="A8" s="6" t="s">
        <v>530</v>
      </c>
      <c r="B8" s="6">
        <v>7</v>
      </c>
      <c r="C8" s="7" t="s">
        <v>534</v>
      </c>
      <c r="D8" s="7" t="s">
        <v>538</v>
      </c>
      <c r="F8" s="8" t="s">
        <v>386</v>
      </c>
    </row>
    <row r="9" spans="1:6" x14ac:dyDescent="0.15">
      <c r="A9" s="6" t="s">
        <v>532</v>
      </c>
      <c r="B9" s="6">
        <v>8</v>
      </c>
      <c r="C9" s="7" t="s">
        <v>536</v>
      </c>
      <c r="D9" s="7" t="s">
        <v>538</v>
      </c>
      <c r="F9" s="8" t="s">
        <v>387</v>
      </c>
    </row>
    <row r="10" spans="1:6" x14ac:dyDescent="0.15">
      <c r="A10" s="6" t="s">
        <v>503</v>
      </c>
      <c r="B10" s="6">
        <v>9</v>
      </c>
      <c r="C10" s="7" t="s">
        <v>497</v>
      </c>
      <c r="D10" s="7" t="s">
        <v>547</v>
      </c>
      <c r="F10" s="8" t="s">
        <v>388</v>
      </c>
    </row>
    <row r="11" spans="1:6" x14ac:dyDescent="0.15">
      <c r="A11" s="6" t="s">
        <v>491</v>
      </c>
      <c r="B11" s="6">
        <v>10</v>
      </c>
      <c r="C11" s="7" t="s">
        <v>493</v>
      </c>
      <c r="D11" s="7" t="s">
        <v>495</v>
      </c>
      <c r="F11" s="8" t="s">
        <v>548</v>
      </c>
    </row>
    <row r="12" spans="1:6" x14ac:dyDescent="0.15">
      <c r="A12" s="6" t="s">
        <v>490</v>
      </c>
      <c r="B12" s="6">
        <v>11</v>
      </c>
      <c r="C12" s="7" t="s">
        <v>492</v>
      </c>
      <c r="D12" s="7" t="s">
        <v>494</v>
      </c>
    </row>
    <row r="13" spans="1:6" x14ac:dyDescent="0.15">
      <c r="A13" s="6" t="s">
        <v>588</v>
      </c>
      <c r="B13" s="6">
        <v>12</v>
      </c>
      <c r="C13" s="7" t="s">
        <v>589</v>
      </c>
      <c r="D13" s="7" t="s">
        <v>582</v>
      </c>
    </row>
    <row r="14" spans="1:6" x14ac:dyDescent="0.15">
      <c r="A14" s="6" t="s">
        <v>580</v>
      </c>
      <c r="B14" s="6">
        <v>13</v>
      </c>
      <c r="C14" s="7" t="s">
        <v>581</v>
      </c>
      <c r="D14" s="7" t="s">
        <v>582</v>
      </c>
    </row>
    <row r="15" spans="1:6" x14ac:dyDescent="0.15">
      <c r="A15" s="6" t="s">
        <v>610</v>
      </c>
      <c r="B15" s="6">
        <v>14</v>
      </c>
      <c r="C15" s="7" t="s">
        <v>571</v>
      </c>
      <c r="D15" s="7" t="s">
        <v>612</v>
      </c>
    </row>
    <row r="16" spans="1:6" x14ac:dyDescent="0.15">
      <c r="A16" s="6" t="s">
        <v>611</v>
      </c>
      <c r="B16" s="6">
        <v>15</v>
      </c>
      <c r="C16" s="7" t="s">
        <v>570</v>
      </c>
      <c r="D16" s="7" t="s">
        <v>612</v>
      </c>
    </row>
    <row r="17" spans="1:4" x14ac:dyDescent="0.15">
      <c r="A17" s="6" t="s">
        <v>590</v>
      </c>
      <c r="B17" s="6">
        <v>16</v>
      </c>
      <c r="C17" s="7" t="s">
        <v>591</v>
      </c>
      <c r="D17" s="7" t="s">
        <v>585</v>
      </c>
    </row>
    <row r="18" spans="1:4" x14ac:dyDescent="0.15">
      <c r="A18" s="6" t="s">
        <v>583</v>
      </c>
      <c r="B18" s="6">
        <v>17</v>
      </c>
      <c r="C18" s="7" t="s">
        <v>584</v>
      </c>
      <c r="D18" s="7" t="s">
        <v>585</v>
      </c>
    </row>
    <row r="19" spans="1:4" x14ac:dyDescent="0.15">
      <c r="A19" s="6" t="s">
        <v>592</v>
      </c>
      <c r="B19" s="6">
        <v>18</v>
      </c>
      <c r="C19" s="7" t="s">
        <v>593</v>
      </c>
      <c r="D19" s="7" t="s">
        <v>609</v>
      </c>
    </row>
    <row r="20" spans="1:4" x14ac:dyDescent="0.15">
      <c r="A20" s="6" t="s">
        <v>586</v>
      </c>
      <c r="B20" s="6">
        <v>19</v>
      </c>
      <c r="C20" s="7" t="s">
        <v>587</v>
      </c>
      <c r="D20" s="7" t="s">
        <v>609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申込書（個人種目）</vt:lpstr>
      <vt:lpstr>申込書（リレー種目）</vt:lpstr>
      <vt:lpstr>参加料納入書</vt:lpstr>
      <vt:lpstr>自由シート</vt:lpstr>
      <vt:lpstr>kyougisha転記用</vt:lpstr>
      <vt:lpstr>relay転記用</vt:lpstr>
      <vt:lpstr>競技者一覧</vt:lpstr>
      <vt:lpstr>リレー一覧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'申込書（リレー種目）'!Print_Area</vt:lpstr>
      <vt:lpstr>'申込書（個人種目）'!Print_Area</vt:lpstr>
      <vt:lpstr>shozoku</vt:lpstr>
      <vt:lpstr>shubetsu1</vt:lpstr>
      <vt:lpstr>参加料納入書!shubetsu2</vt:lpstr>
      <vt:lpstr>shubetsu2</vt:lpstr>
      <vt:lpstr>shumoku1</vt:lpstr>
      <vt:lpstr>参加料納入書!shumoku2</vt:lpstr>
      <vt:lpstr>shumoku2</vt:lpstr>
      <vt:lpstr>参加料納入書!team2</vt:lpstr>
      <vt:lpstr>team2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YRK14</dc:creator>
  <cp:lastModifiedBy>和樹 八巻</cp:lastModifiedBy>
  <cp:lastPrinted>2020-09-27T00:02:12Z</cp:lastPrinted>
  <dcterms:created xsi:type="dcterms:W3CDTF">2015-11-12T01:11:30Z</dcterms:created>
  <dcterms:modified xsi:type="dcterms:W3CDTF">2026-05-05T10:44:47Z</dcterms:modified>
</cp:coreProperties>
</file>